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SUBVENCIJE\SEZNAM NAPRAV\NOVI SEZNAMI (od 114SUB dalje)\ATENA SEZNAMI NAPRAV\delovno\Primož\"/>
    </mc:Choice>
  </mc:AlternateContent>
  <xr:revisionPtr revIDLastSave="0" documentId="13_ncr:1_{05123D45-E54B-4C1B-8386-CAE68A08C170}" xr6:coauthVersionLast="36" xr6:coauthVersionMax="36" xr10:uidLastSave="{00000000-0000-0000-0000-000000000000}"/>
  <bookViews>
    <workbookView xWindow="0" yWindow="0" windowWidth="28800" windowHeight="13605" xr2:uid="{00000000-000D-0000-FFFF-FFFF00000000}"/>
  </bookViews>
  <sheets>
    <sheet name="UVOD" sheetId="3" r:id="rId1"/>
    <sheet name="POLENA" sheetId="5" r:id="rId2"/>
    <sheet name="PELETI" sheetId="4" r:id="rId3"/>
    <sheet name="SEKANCI" sheetId="10" r:id="rId4"/>
    <sheet name="KOMBINIRANI" sheetId="9" r:id="rId5"/>
    <sheet name="KAMINI" sheetId="8" r:id="rId6"/>
  </sheets>
  <definedNames>
    <definedName name="_xlnm._FilterDatabase" localSheetId="5" hidden="1">KAMINI!$A$4:$F$4</definedName>
    <definedName name="_xlnm._FilterDatabase" localSheetId="4" hidden="1">KOMBINIRANI!$A$5:$H$5</definedName>
    <definedName name="_xlnm._FilterDatabase" localSheetId="2" hidden="1">PELETI!$A$4:$G$4</definedName>
    <definedName name="_xlnm._FilterDatabase" localSheetId="1" hidden="1">POLENA!$A$5:$H$151</definedName>
    <definedName name="_xlnm._FilterDatabase" localSheetId="3" hidden="1">SEKANCI!$A$4:$G$4</definedName>
    <definedName name="_xlnm.Print_Titles" localSheetId="5">KAMINI!$1:$4</definedName>
    <definedName name="_xlnm.Print_Titles" localSheetId="4">KOMBINIRANI!$5:$5</definedName>
    <definedName name="_xlnm.Print_Titles" localSheetId="2">PELETI!$2:$4</definedName>
    <definedName name="_xlnm.Print_Titles" localSheetId="1">POLENA!$5:$5</definedName>
    <definedName name="_xlnm.Print_Titles" localSheetId="3">SEKANCI!$2:$4</definedName>
  </definedNames>
  <calcPr calcId="191029"/>
</workbook>
</file>

<file path=xl/calcChain.xml><?xml version="1.0" encoding="utf-8"?>
<calcChain xmlns="http://schemas.openxmlformats.org/spreadsheetml/2006/main">
  <c r="H28" i="9" l="1"/>
  <c r="H27" i="9"/>
  <c r="H26" i="9"/>
  <c r="H25" i="9" l="1"/>
  <c r="H24" i="9"/>
  <c r="H23" i="9"/>
  <c r="H22" i="9"/>
  <c r="H21" i="9"/>
  <c r="H20" i="9"/>
  <c r="H143" i="5" l="1"/>
  <c r="H137" i="5" l="1"/>
  <c r="H136" i="5" l="1"/>
  <c r="H76" i="5"/>
  <c r="H77" i="5"/>
  <c r="H78" i="5"/>
  <c r="H79" i="5"/>
  <c r="H80" i="5"/>
  <c r="H81" i="5"/>
  <c r="H82" i="5"/>
  <c r="H83" i="5"/>
  <c r="H84" i="5"/>
  <c r="H85" i="5"/>
  <c r="H86" i="5"/>
  <c r="H142" i="5"/>
  <c r="H90" i="5"/>
  <c r="H91" i="5"/>
  <c r="H92" i="5"/>
  <c r="H93" i="5"/>
  <c r="H94" i="5"/>
  <c r="H44" i="5"/>
  <c r="H55" i="5"/>
  <c r="H56" i="5"/>
  <c r="H95" i="5"/>
  <c r="H96" i="5"/>
  <c r="H97" i="5"/>
  <c r="H98" i="5"/>
  <c r="H135" i="5"/>
  <c r="H75" i="5"/>
  <c r="H120" i="5" l="1"/>
  <c r="H119" i="5"/>
  <c r="H118" i="5"/>
  <c r="F29" i="8" l="1"/>
  <c r="F26" i="8"/>
</calcChain>
</file>

<file path=xl/sharedStrings.xml><?xml version="1.0" encoding="utf-8"?>
<sst xmlns="http://schemas.openxmlformats.org/spreadsheetml/2006/main" count="1310" uniqueCount="655">
  <si>
    <t>PROIZVAJALEC</t>
  </si>
  <si>
    <t>MODEL</t>
  </si>
  <si>
    <t>ZAHTEVANA DOKUMENTACIJA ZA UVRSTITEV NA SEZNAM:</t>
  </si>
  <si>
    <t xml:space="preserve"> </t>
  </si>
  <si>
    <t>NAZIVNA TOPLOTNA MOČ 
[kW]</t>
  </si>
  <si>
    <t>NAZIVNA TOPLOTNA MOČ [kW]</t>
  </si>
  <si>
    <t>KOTLI NA POLENA</t>
  </si>
  <si>
    <t>KOTLI NA PELETE</t>
  </si>
  <si>
    <t>KOTLI NA SEKANCE</t>
  </si>
  <si>
    <t>PELETNE PEČI Z VODNIM TOPLOTNIM PRENOSNIKOM (KAMINI)</t>
  </si>
  <si>
    <t>Kotel na lesno biomaso z ročnim polnjenjem goriva mora imeti za optimalno zgorevanje prigrajen hranilnik s prostornino zahtevano z Uredbo Komisije (EU) 2015/1189. Prigrajen hranilnik je lahko večji od navedene velikosti v tabeli, manjši pa je lahko za največ 3 %.</t>
  </si>
  <si>
    <r>
      <t xml:space="preserve">SEZONSKA EMISIJA CO
</t>
    </r>
    <r>
      <rPr>
        <sz val="11"/>
        <color indexed="8"/>
        <rFont val="Arial"/>
        <family val="2"/>
        <charset val="238"/>
      </rPr>
      <t>[mg/m³]</t>
    </r>
  </si>
  <si>
    <r>
      <t xml:space="preserve">SEZONSKA EMISIJA TRDNIH DELCEV </t>
    </r>
    <r>
      <rPr>
        <sz val="11"/>
        <color indexed="8"/>
        <rFont val="Arial"/>
        <family val="2"/>
        <charset val="238"/>
      </rPr>
      <t>[mg/m³]</t>
    </r>
  </si>
  <si>
    <t>VELIKOST HRANILNIKA [l]</t>
  </si>
  <si>
    <r>
      <t xml:space="preserve">IZKORISTEK
</t>
    </r>
    <r>
      <rPr>
        <sz val="11"/>
        <color indexed="8"/>
        <rFont val="Arial"/>
        <family val="2"/>
        <charset val="238"/>
      </rPr>
      <t>[%]</t>
    </r>
  </si>
  <si>
    <r>
      <t xml:space="preserve"> EMISIJA CO
</t>
    </r>
    <r>
      <rPr>
        <sz val="11"/>
        <color indexed="8"/>
        <rFont val="Arial"/>
        <family val="2"/>
        <charset val="238"/>
      </rPr>
      <t>[mg/m³]</t>
    </r>
  </si>
  <si>
    <r>
      <t xml:space="preserve"> EMISIJA PRAŠNIH DELCEV </t>
    </r>
    <r>
      <rPr>
        <sz val="11"/>
        <color indexed="8"/>
        <rFont val="Arial"/>
        <family val="2"/>
        <charset val="238"/>
      </rPr>
      <t>[mg/m³]</t>
    </r>
  </si>
  <si>
    <r>
      <t xml:space="preserve">SEZONSKA ENERGIJSKA UČINKOVITOST
</t>
    </r>
    <r>
      <rPr>
        <sz val="11"/>
        <color indexed="8"/>
        <rFont val="Arial"/>
        <family val="2"/>
        <charset val="238"/>
      </rPr>
      <t>[%]</t>
    </r>
  </si>
  <si>
    <r>
      <t>Skrbnik seznama: Primož Krapež (</t>
    </r>
    <r>
      <rPr>
        <u/>
        <sz val="10"/>
        <color indexed="56"/>
        <rFont val="Arial"/>
        <family val="2"/>
        <charset val="238"/>
      </rPr>
      <t>pkrapez@ekosklad.si</t>
    </r>
    <r>
      <rPr>
        <sz val="10"/>
        <color indexed="8"/>
        <rFont val="Arial"/>
        <family val="2"/>
        <charset val="238"/>
      </rPr>
      <t>)</t>
    </r>
  </si>
  <si>
    <t>Vsi proizvodi, ki so predmet nepovratne finančne spodbude, in ki nosijo energijsko nalepko (kurilne naprave, toplotne črpalke, prezračevalne naprave), morajo biti registrirani s strani proizvajalca v zbirki podatkov EPREL Evropski register izdelkov za označevanje z energijskimi nalepkami (https://eprel.ec.europa.eu/screen/home).</t>
  </si>
  <si>
    <t xml:space="preserve">• izjava o skladnosti in dokument z informacijami iz preglednice 1 Uredbe Komisije (EU) 2015/1189 
• izjava o skladnosti in dokument z informacijami iz tabele 1 Uredbe Komisije (EU) 2015/1185 </t>
  </si>
  <si>
    <t>SEZNAM KURILNIH NAPRAV NA LESNO BIOMASO</t>
  </si>
  <si>
    <t>POLENA/PELETI</t>
  </si>
  <si>
    <t>KOMBINIRANI KOTLI (POLENA / PELETI)</t>
  </si>
  <si>
    <t>DELNA TOPLOTNA MOČ 
[kW]</t>
  </si>
  <si>
    <t>DELNA TOPLOTNA MOČ [kW]</t>
  </si>
  <si>
    <r>
      <rPr>
        <b/>
        <sz val="10"/>
        <rFont val="Arial"/>
        <family val="2"/>
        <charset val="238"/>
      </rPr>
      <t>Informativni seznam kurilnih naprav na lesno biomaso za centralno ogrevanje stavb, za katere je bila Eko skladu že posredovana podatkovna dokumentacija.</t>
    </r>
    <r>
      <rPr>
        <sz val="10"/>
        <rFont val="Arial"/>
        <family val="2"/>
        <charset val="238"/>
      </rPr>
      <t xml:space="preserve"> </t>
    </r>
    <r>
      <rPr>
        <b/>
        <sz val="10"/>
        <rFont val="Arial"/>
        <family val="2"/>
        <charset val="238"/>
      </rPr>
      <t>Na seznam vpisujemo naprave do 70 kW, za naprave večjih moči dokumentacijo vlagatelj predloži k vlogi.</t>
    </r>
    <r>
      <rPr>
        <sz val="10"/>
        <rFont val="Arial"/>
        <family val="2"/>
        <charset val="238"/>
      </rPr>
      <t xml:space="preserve">
Podatki o proizvodih na informativnih seznamih, so informativne narave in omogočajo vlagatelju, da preveri, če Eko sklad že razpolaga z dokumentacijo, ki jo je potrebno priložiti k vlogi na javni poziv (v nadaljnjem besedilu: podatkovna dokumentacija). Če je proizvod na seznamu, podatkovne dokumentacije ni potrebno posebej prilagati, pri čemer se predpostavlja, da seznam ni popoln. Eko sklad ne zagotavlja, da podatkovna dokumentacija izkazuje resnično stanje proizvoda in da posledično vsi proizvodi, ki so uvrščeni na seznam Eko sklada, izpolnjujejo pogoje iz javnega poziva. Izbira proizvajalca in naprave je v izključni odgovornosti vlagatelja, ki bo proizvajalca in proizvod izbral in se prijavil na javni poziv, prav tako je na strani vlagatelja dokazno breme, da izkaže, da proizvod izpolnjuje pogoje javnega poziva. 
V primeru dvoma o ustreznosti proizvodov s pogoji javnega poziva lahko Eko sklad od vlagatelja zahteva dodatno dokumentacijo, na osnovi katere se izkazuje skladnost proizvoda s predpisi. Če vlagatelj dodatne dokumentacije, tudi dokumentacije iz tehnične mape, na zahtevo Eko sklada ne predloži, se šteje, da proizvod ne izpolnjuje pogojev javnega poziva.
Eko sklad pojasnjuje, da je seznam zgolj informativne narave, katerega namen je seznaniti vlagatelje, za katere proizvode je že prejel dokumentacijo, ki jo je sicer potrebno priložiti vlogi. Uvrstitev proizvoda na seznam je izključno stvar odločitve Eko sklada in nihče take uvrstitve na seznam ne more zahtevati, ne glede na to, ali Eko sklad razpolaga s potrebno dokumentacijo, ali ne. Eko sklad lahko po prosti presoji v vsakem trenutku, brez posebnega pojasnila, proizvod s seznama umakne, kar pa pomeni zgolj to, da bo vlagatelj za tak proizvod moral sam zagotoviti vso potrebno dokumentacijo, ki bo izkazovala pogoje javnega poziva. </t>
    </r>
  </si>
  <si>
    <r>
      <rPr>
        <b/>
        <sz val="10"/>
        <rFont val="Arial"/>
        <family val="2"/>
        <charset val="238"/>
      </rPr>
      <t>TEHNIČNI POGOJI</t>
    </r>
    <r>
      <rPr>
        <sz val="10"/>
        <rFont val="Arial"/>
        <family val="2"/>
        <charset val="238"/>
      </rPr>
      <t xml:space="preserve">
 Pravica do nepovratne finančne spodbude se dodeli za:
-	</t>
    </r>
    <r>
      <rPr>
        <b/>
        <sz val="10"/>
        <rFont val="Arial"/>
        <family val="2"/>
        <charset val="238"/>
      </rPr>
      <t>kotel na lesno biomaso, skladen z Uredbo Komisije (EU) 2015/1189</t>
    </r>
    <r>
      <rPr>
        <sz val="10"/>
        <rFont val="Arial"/>
        <family val="2"/>
        <charset val="238"/>
      </rPr>
      <t xml:space="preserve"> , ki mora izpolnjevati tudi naslednje zahteve, in sicer da: 
         - sezonska energijska učinkovitost pri ogrevanju prostorov ni manjša od 78 %,
         - sezonske emisije trdnih delcev pri ogrevanju prostorov ne presegajo 30 mg/m</t>
    </r>
    <r>
      <rPr>
        <vertAlign val="superscript"/>
        <sz val="10"/>
        <rFont val="Arial"/>
        <family val="2"/>
        <charset val="238"/>
      </rPr>
      <t>3</t>
    </r>
    <r>
      <rPr>
        <sz val="10"/>
        <rFont val="Arial"/>
        <family val="2"/>
        <charset val="238"/>
      </rPr>
      <t xml:space="preserve"> za kotle s    samodejnim polnjenjem in 45 mg/m</t>
    </r>
    <r>
      <rPr>
        <vertAlign val="superscript"/>
        <sz val="10"/>
        <rFont val="Arial"/>
        <family val="2"/>
        <charset val="238"/>
      </rPr>
      <t>3</t>
    </r>
    <r>
      <rPr>
        <sz val="10"/>
        <rFont val="Arial"/>
        <family val="2"/>
        <charset val="238"/>
      </rPr>
      <t xml:space="preserve"> za kotle z ročnim polnjenjem,
         - sezonske emisije ogljikovega monoksida pri ogrevanju prostorov ne presegajo 380 mg/m</t>
    </r>
    <r>
      <rPr>
        <vertAlign val="superscript"/>
        <sz val="10"/>
        <rFont val="Arial"/>
        <family val="2"/>
        <charset val="238"/>
      </rPr>
      <t>3</t>
    </r>
    <r>
      <rPr>
        <sz val="10"/>
        <rFont val="Arial"/>
        <family val="2"/>
        <charset val="238"/>
      </rPr>
      <t xml:space="preserve"> za kotle s samodejnim polnjenjem in 530 mg/m</t>
    </r>
    <r>
      <rPr>
        <vertAlign val="superscript"/>
        <sz val="10"/>
        <rFont val="Arial"/>
        <family val="2"/>
        <charset val="238"/>
      </rPr>
      <t>3</t>
    </r>
    <r>
      <rPr>
        <sz val="10"/>
        <rFont val="Arial"/>
        <family val="2"/>
        <charset val="238"/>
      </rPr>
      <t xml:space="preserve"> za kotle z ročnim polnjenjem,
         - sezonske emisije organskih plinskih mešanic pri ogrevanju prostorov ne presegajo 20 mg/m</t>
    </r>
    <r>
      <rPr>
        <vertAlign val="superscript"/>
        <sz val="10"/>
        <rFont val="Arial"/>
        <family val="2"/>
        <charset val="238"/>
      </rPr>
      <t>3</t>
    </r>
    <r>
      <rPr>
        <sz val="10"/>
        <rFont val="Arial"/>
        <family val="2"/>
        <charset val="238"/>
      </rPr>
      <t xml:space="preserve"> za kotle s samodejnim polnjenjem in 30 mg/m</t>
    </r>
    <r>
      <rPr>
        <vertAlign val="superscript"/>
        <sz val="10"/>
        <rFont val="Arial"/>
        <family val="2"/>
        <charset val="238"/>
      </rPr>
      <t>3</t>
    </r>
    <r>
      <rPr>
        <sz val="10"/>
        <rFont val="Arial"/>
        <family val="2"/>
        <charset val="238"/>
      </rPr>
      <t xml:space="preserve"> za kotle z ročnim polnjenjem,
         - sezonske emisije dušikovih oksidov pri ogrevanju prostorov, izražene v dušikovem dioksidu, ne presegajo 200 mg/m</t>
    </r>
    <r>
      <rPr>
        <vertAlign val="superscript"/>
        <sz val="10"/>
        <rFont val="Arial"/>
        <family val="2"/>
        <charset val="238"/>
      </rPr>
      <t>3</t>
    </r>
    <r>
      <rPr>
        <sz val="10"/>
        <rFont val="Arial"/>
        <family val="2"/>
        <charset val="238"/>
      </rPr>
      <t xml:space="preserve"> za vse kotle na lesno biomaso pri računski vsebnosti kisika 10 % v suhih dimnih plinih.
Zahteve veljajo za osnovno gorivo in vsako drugo primerno gorivo. Kotel na lesno biomaso z ročnim polnjenjem goriva mora imeti za optimalno zgorevanje prigrajen hranilnik vsaj s prostornino zahtevano z Uredbo Komisije (EU) 2015/1189. 
Kotel je kurilna naprava, ki zagotavlja toploto centralnemu sistemu ogrevanja stavbe. 
ali
-	</t>
    </r>
    <r>
      <rPr>
        <b/>
        <sz val="10"/>
        <rFont val="Arial"/>
        <family val="2"/>
        <charset val="238"/>
      </rPr>
      <t>peletno peč z vodnim toplotnim prenosnikom (kamin)</t>
    </r>
    <r>
      <rPr>
        <sz val="10"/>
        <rFont val="Arial"/>
        <family val="2"/>
        <charset val="238"/>
      </rPr>
      <t>, skladno z Uredbo Komisije (EU) 2015/1185 , ki je priklopljena na centralno ogrevanje in izpolnjuje tudi naslednje zahteve: 
         - izkoristek pri nazivni toplotni moči mora biti večji ali enak 91,0 %, 
         - vrednost emisij celotnega prahu mora biti manjša od 18,0 mg/m</t>
    </r>
    <r>
      <rPr>
        <vertAlign val="superscript"/>
        <sz val="10"/>
        <rFont val="Arial"/>
        <family val="2"/>
        <charset val="238"/>
      </rPr>
      <t>3</t>
    </r>
    <r>
      <rPr>
        <sz val="10"/>
        <rFont val="Arial"/>
        <family val="2"/>
        <charset val="238"/>
      </rPr>
      <t>,
         - vrednost emisij ogljikovega monoksida pa manjša od 250,0 mg/m</t>
    </r>
    <r>
      <rPr>
        <vertAlign val="superscript"/>
        <sz val="10"/>
        <rFont val="Arial"/>
        <family val="2"/>
        <charset val="238"/>
      </rPr>
      <t>3</t>
    </r>
    <r>
      <rPr>
        <sz val="10"/>
        <rFont val="Arial"/>
        <family val="2"/>
        <charset val="238"/>
      </rPr>
      <t>.</t>
    </r>
  </si>
  <si>
    <t>ABC PROIZVOD</t>
  </si>
  <si>
    <t>ABC DELTA 30</t>
  </si>
  <si>
    <t xml:space="preserve">KWB </t>
  </si>
  <si>
    <t>Classicfire CF1 15</t>
  </si>
  <si>
    <t>Classicfire CF1 20</t>
  </si>
  <si>
    <t>Viessmann</t>
  </si>
  <si>
    <t xml:space="preserve">Vitoligno 150-S  V15A 17 kW </t>
  </si>
  <si>
    <t xml:space="preserve">Vitoligno 150-S  V15A 23kW </t>
  </si>
  <si>
    <t xml:space="preserve">Vitoligno 150-S  V15A 30 KW </t>
  </si>
  <si>
    <t xml:space="preserve">Vitoligno 150-S  V15A 35 KW </t>
  </si>
  <si>
    <t xml:space="preserve">Vitoligno 150-S  V15A 45 KW </t>
  </si>
  <si>
    <t>ATTACK</t>
  </si>
  <si>
    <t>SLX20 LAMBDA</t>
  </si>
  <si>
    <t>SLX20 PROFI</t>
  </si>
  <si>
    <t>SLX25 LAMBDA</t>
  </si>
  <si>
    <t>SLX25 PROFI</t>
  </si>
  <si>
    <t>SLX30 LAMBDA</t>
  </si>
  <si>
    <t>SLX30 PROFI</t>
  </si>
  <si>
    <t>SLX35 LAMBDA</t>
  </si>
  <si>
    <t>SLX45 LAMBDA</t>
  </si>
  <si>
    <t>SLX45 PROFI</t>
  </si>
  <si>
    <t>SLX55 LAMBDA</t>
  </si>
  <si>
    <t>SLX55 PROFI</t>
  </si>
  <si>
    <t>STROJ</t>
  </si>
  <si>
    <t>LAMBDA UP 20</t>
  </si>
  <si>
    <t>Biodom 27</t>
  </si>
  <si>
    <t>Biodom 21</t>
  </si>
  <si>
    <t>Biodom 27 C5</t>
  </si>
  <si>
    <t>Biodom 27A</t>
  </si>
  <si>
    <t>Biodom C15</t>
  </si>
  <si>
    <t>Easyfire 1 USP V 10</t>
  </si>
  <si>
    <t>3,1</t>
  </si>
  <si>
    <t>Easyfire 1 USP V 15</t>
  </si>
  <si>
    <t>4,5</t>
  </si>
  <si>
    <t>Easyfire 1 USP V 20</t>
  </si>
  <si>
    <t>5,6</t>
  </si>
  <si>
    <t>Easyfire EF2 CC4 S /EF2 CC4 GS / EF2 CC4  V 15</t>
  </si>
  <si>
    <t>Easyfire EF2 CC4 S /EF2 CC4 GS / EF2 CC4  V 25</t>
  </si>
  <si>
    <t>Easyfire EF2 CC4 S /EF2 CC4 GS / EF2 CC4  V 30</t>
  </si>
  <si>
    <t>Easyfire EF2 CC4 S /EF2 CC4 GS / EF2 CC4  V 35</t>
  </si>
  <si>
    <t>Easyfire EF2 CC4 S /EF2 CC4 GS / EF2 CC4  V 40</t>
  </si>
  <si>
    <t>Easyfire EF2 CC4 S /EF2 CC4 GS / EF2 CC4 V 22</t>
  </si>
  <si>
    <t>Easyfire EF2 CC4 S /EF2 CC4 GS /EF2  CC4 V 12</t>
  </si>
  <si>
    <t>Easyfire EF2 CC4 S /EF2 CC4 GS /EF2 CC4  V 10</t>
  </si>
  <si>
    <t>Easyfire EF2 S /EF2 GS / EF2 V 12</t>
  </si>
  <si>
    <t>Easyfire EF2 S /EF2 GS / EF2 V 15</t>
  </si>
  <si>
    <t>Easyfire EF2 S /EF2 GS / EF2 V 22</t>
  </si>
  <si>
    <t>Easyfire EF2 S /EF2 GS / EF2 V 25</t>
  </si>
  <si>
    <t>Easyfire EF2 S /EF2 GS / EF2 V 30</t>
  </si>
  <si>
    <t>Easyfire EF2 S /EF2 GS / EF2 V 35</t>
  </si>
  <si>
    <t>Easyfire EF2 S /EF2 GS / EF2 V 38</t>
  </si>
  <si>
    <t>Multifire MF2 D/ZI</t>
  </si>
  <si>
    <t xml:space="preserve">Multifire MF2 D/ZI </t>
  </si>
  <si>
    <t>Multifire MF2 D/ZI 30 (2)</t>
  </si>
  <si>
    <r>
      <t>30</t>
    </r>
    <r>
      <rPr>
        <sz val="11"/>
        <rFont val="Calibri"/>
        <family val="2"/>
        <charset val="238"/>
      </rPr>
      <t>¹</t>
    </r>
    <r>
      <rPr>
        <sz val="11"/>
        <rFont val="Calibri"/>
        <family val="2"/>
        <charset val="238"/>
        <scheme val="minor"/>
      </rPr>
      <t xml:space="preserve"> (32)</t>
    </r>
  </si>
  <si>
    <t>Multifire MF2 E(R) D/ZI 60</t>
  </si>
  <si>
    <t>Multifire MF2 E(R) D/ZI 65</t>
  </si>
  <si>
    <t>Multifire MF2 E(R) D/ZI 70</t>
  </si>
  <si>
    <t>Multifire MF2 ER D/ZI 40</t>
  </si>
  <si>
    <t>Multifire MF2 ER D/ZI 45</t>
  </si>
  <si>
    <t>Multifire MF2 ER) D/ZI 50</t>
  </si>
  <si>
    <t>Multifire MF2 R D/ZI 40</t>
  </si>
  <si>
    <t>Multifire MF2 R D/ZI 45</t>
  </si>
  <si>
    <t>Multifire MF2 R D/ZI 50</t>
  </si>
  <si>
    <t>Multifire MF2 R D/ZI 60</t>
  </si>
  <si>
    <t>Multifire MF2 R D/ZI 65</t>
  </si>
  <si>
    <t>Multifire MF2 R D/ZI 70</t>
  </si>
  <si>
    <t>Pelletfire Plus MF2 ER S/GS 45</t>
  </si>
  <si>
    <t>Pelletfire Plus MF2 ER S/GS 50</t>
  </si>
  <si>
    <t>Pelletfire Plus MF2 ER S/GS 55</t>
  </si>
  <si>
    <t>Pelletfire Plus MF2 ER S/GS 65</t>
  </si>
  <si>
    <t>Pelletfire Plus MF2 ER S/GS 70</t>
  </si>
  <si>
    <t>Pelletfire Plus MF2 R S/GS 45</t>
  </si>
  <si>
    <t>Pelletfire Plus MF2 R S/GS 50</t>
  </si>
  <si>
    <t>Pelletfire Plus MF2 R S/GS 55</t>
  </si>
  <si>
    <t>Pelletfire Plus MF2 R S/GS 65</t>
  </si>
  <si>
    <t>Pelletfire Plus MF2 R S/GS 70</t>
  </si>
  <si>
    <t>Pelletfire Plus MF2 S / MF2 GS 45</t>
  </si>
  <si>
    <t>Pelletfire Plus MF2 S / MF2 GS 50</t>
  </si>
  <si>
    <t>Pelletfire Plus MF2 S / MF2 GS 55</t>
  </si>
  <si>
    <t>Pelletfire Plus MF2 S / MF2 GS 65</t>
  </si>
  <si>
    <t>Pelletfire Plus MF2 S / MF2 GS 70</t>
  </si>
  <si>
    <t>Vitoligno 100-C VL1C 20 kW</t>
  </si>
  <si>
    <t>PELLET 30 AUTOMATIC PLUS</t>
  </si>
  <si>
    <t>SOPTTE 10-40 18 kW</t>
  </si>
  <si>
    <t>SOPTTE 10-40-B 18kW</t>
  </si>
  <si>
    <t>Multifire MF2 D/ZI 20</t>
  </si>
  <si>
    <t>Multifire MF2 D/ZI 30</t>
  </si>
  <si>
    <r>
      <t>30</t>
    </r>
    <r>
      <rPr>
        <sz val="11"/>
        <color theme="1"/>
        <rFont val="Calibri"/>
        <family val="2"/>
        <charset val="238"/>
      </rPr>
      <t>¹</t>
    </r>
    <r>
      <rPr>
        <sz val="11"/>
        <color theme="1"/>
        <rFont val="Calibri"/>
        <family val="2"/>
        <charset val="238"/>
        <scheme val="minor"/>
      </rPr>
      <t xml:space="preserve"> (32)</t>
    </r>
  </si>
  <si>
    <t>Multifire MF2 D/ZI 40</t>
  </si>
  <si>
    <t>Multifire MF2 D/ZI 45</t>
  </si>
  <si>
    <t>Multifire MF2 D/ZI 50</t>
  </si>
  <si>
    <t>Multifire MF2 D/ZI 60</t>
  </si>
  <si>
    <t>Multifire MF2 D/ZI 65</t>
  </si>
  <si>
    <t>Multifire MF2 D/ZI 70</t>
  </si>
  <si>
    <t>Multifire MF2 E D/ZI 30</t>
  </si>
  <si>
    <t>Multifire MF2 E D/ZI 70</t>
  </si>
  <si>
    <t>Multifire MF2 E D/ZI 65</t>
  </si>
  <si>
    <t>Multifire MF2 E D/ZI 60</t>
  </si>
  <si>
    <t>Multifire MF2 E D/ZI 50</t>
  </si>
  <si>
    <t>Multifire MF2 E D/ZI 45</t>
  </si>
  <si>
    <t>Multifire MF2 E D/ZI 40</t>
  </si>
  <si>
    <t>Multifire MF2 E D/ZI 20</t>
  </si>
  <si>
    <t>Biodom X18</t>
  </si>
  <si>
    <t>Biodom X25</t>
  </si>
  <si>
    <t>Biodom X32</t>
  </si>
  <si>
    <t>Biodom X40</t>
  </si>
  <si>
    <t>Biodom X50</t>
  </si>
  <si>
    <t>ABC DELTA 20</t>
  </si>
  <si>
    <t>Eva Stampaggi</t>
  </si>
  <si>
    <t>FRIDA 17,5</t>
  </si>
  <si>
    <t>FRIDA 13</t>
  </si>
  <si>
    <t>Biodom</t>
  </si>
  <si>
    <t>Classicfire CF1.5 18</t>
  </si>
  <si>
    <t>Classicfire CF1.5 28</t>
  </si>
  <si>
    <t>Classicfire CF1.5 32</t>
  </si>
  <si>
    <t>Classicfire CF1.5 38</t>
  </si>
  <si>
    <t>Classicfire CF2 18</t>
  </si>
  <si>
    <t>Classicfire CF2 28</t>
  </si>
  <si>
    <t>Classicfire CF2 32</t>
  </si>
  <si>
    <t>Classicfire CF2 38</t>
  </si>
  <si>
    <t>Easyfire 1 Plus USP GS 10</t>
  </si>
  <si>
    <t>Easyfire 1 Plus USP GS 15</t>
  </si>
  <si>
    <t>Easyfire 1 Plus USP GS 20</t>
  </si>
  <si>
    <t>Combifire CF1.5 18 S/GS/V s filtrom za prah</t>
  </si>
  <si>
    <t>18/22,4</t>
  </si>
  <si>
    <t>- /6,6</t>
  </si>
  <si>
    <t>82/82</t>
  </si>
  <si>
    <t>37/184</t>
  </si>
  <si>
    <t>2/2</t>
  </si>
  <si>
    <t>Combifire CF1.5 28 S/GS/V s filtrom za prah</t>
  </si>
  <si>
    <t>28/27,7</t>
  </si>
  <si>
    <t>14/8,2</t>
  </si>
  <si>
    <t>81/82</t>
  </si>
  <si>
    <t>69/164</t>
  </si>
  <si>
    <t>1/2</t>
  </si>
  <si>
    <t>Combifire CF1.5 32 S/GS/V s filtrom za prah</t>
  </si>
  <si>
    <t>32/31,2</t>
  </si>
  <si>
    <t>14/9,2</t>
  </si>
  <si>
    <t>69/150</t>
  </si>
  <si>
    <t>1/3</t>
  </si>
  <si>
    <t>Combifire CF1.5 38 S/GS/V s filtrom za prah</t>
  </si>
  <si>
    <t>38/33,9</t>
  </si>
  <si>
    <t>14/10</t>
  </si>
  <si>
    <t>69/140</t>
  </si>
  <si>
    <t>Combifire CF2 18 S/GS/V s filtrom za prah</t>
  </si>
  <si>
    <t>Combifire CF2 28 S/GS/V s filtrom za prah</t>
  </si>
  <si>
    <t>Combifire CF2 32 S/GS/V s filtrom za prah</t>
  </si>
  <si>
    <t>Combifire CF2 38 S/GS/V s filtrom za prah</t>
  </si>
  <si>
    <t>Atmos</t>
  </si>
  <si>
    <t>DC 15 GS</t>
  </si>
  <si>
    <t>DC 18 S</t>
  </si>
  <si>
    <t>DC 25 GD</t>
  </si>
  <si>
    <t>DC 30 GD</t>
  </si>
  <si>
    <t>DC 32 S</t>
  </si>
  <si>
    <t>DC 40 GD</t>
  </si>
  <si>
    <t>DC 50 GSX</t>
  </si>
  <si>
    <t>DC 70 GSX</t>
  </si>
  <si>
    <t>Valtis</t>
  </si>
  <si>
    <t>VIVA GT 25</t>
  </si>
  <si>
    <t>VIVA GT 35</t>
  </si>
  <si>
    <t>Centrometal</t>
  </si>
  <si>
    <t>BioTec - C 25</t>
  </si>
  <si>
    <t>BioTec - C 31</t>
  </si>
  <si>
    <t>BioTec - C 35</t>
  </si>
  <si>
    <t>BioTec - C 45</t>
  </si>
  <si>
    <t>BioTec - L 25</t>
  </si>
  <si>
    <t>BioTec - L 32</t>
  </si>
  <si>
    <t>BioTec - L 34</t>
  </si>
  <si>
    <t>BioTec - L 45</t>
  </si>
  <si>
    <t xml:space="preserve">STADLER TVT </t>
  </si>
  <si>
    <t>GT20</t>
  </si>
  <si>
    <t>GT25</t>
  </si>
  <si>
    <t>STADLER TVT</t>
  </si>
  <si>
    <t>GT30</t>
  </si>
  <si>
    <t>TR20</t>
  </si>
  <si>
    <t>TR25</t>
  </si>
  <si>
    <t>TR30</t>
  </si>
  <si>
    <t>WINDHAGER</t>
  </si>
  <si>
    <t>LOGWIN KLASSIK 180 (LWK 180)</t>
  </si>
  <si>
    <t>LOGWIN KLASSIK 300 (LWK 300)</t>
  </si>
  <si>
    <t>LOGWIN PREMIUM 180 Touch (LWP 180T)</t>
  </si>
  <si>
    <t>LOGWIN PREMIUM 300 Touch (LWP 300T)</t>
  </si>
  <si>
    <t>BLAZE HARMONY</t>
  </si>
  <si>
    <t>BLAZE COMFORT 20</t>
  </si>
  <si>
    <t>BLAZE COMFORT 25</t>
  </si>
  <si>
    <t>BLAZE COMFORT 30</t>
  </si>
  <si>
    <t>BLAZE GREEN 10</t>
  </si>
  <si>
    <t>BLAZE GREEN 18</t>
  </si>
  <si>
    <t>BLAZE GREEN 26</t>
  </si>
  <si>
    <t>BLAZE GREEN 33</t>
  </si>
  <si>
    <t>HERZ</t>
  </si>
  <si>
    <t>Pelletstar-H 10</t>
  </si>
  <si>
    <t>Pelletstar-H 18</t>
  </si>
  <si>
    <t>Pelletstar-H 20</t>
  </si>
  <si>
    <t>Pelletstar-H 30</t>
  </si>
  <si>
    <t>Pelletstar-H 70</t>
  </si>
  <si>
    <t>Pelletstar-HE 10</t>
  </si>
  <si>
    <t>Pelletstar-HE 18</t>
  </si>
  <si>
    <t>Pelletstar-HE 20</t>
  </si>
  <si>
    <t>Pelletstar-HE 30</t>
  </si>
  <si>
    <t>Pelletstar-HE70</t>
  </si>
  <si>
    <t>Lafat komerc</t>
  </si>
  <si>
    <t>Compact 25</t>
  </si>
  <si>
    <t>27</t>
  </si>
  <si>
    <t>Edge 15</t>
  </si>
  <si>
    <t>Edge 23</t>
  </si>
  <si>
    <t>SM ECO 35</t>
  </si>
  <si>
    <t>SM ECO 50</t>
  </si>
  <si>
    <t>SM ECO 70</t>
  </si>
  <si>
    <t>D 10 PX</t>
  </si>
  <si>
    <t>D 14 P</t>
  </si>
  <si>
    <t>D 15 PX</t>
  </si>
  <si>
    <t>D 20 PX</t>
  </si>
  <si>
    <t>D 21 P</t>
  </si>
  <si>
    <t>D 25 P</t>
  </si>
  <si>
    <t>D 25 PX</t>
  </si>
  <si>
    <t>D 30 P</t>
  </si>
  <si>
    <t>Peletka 25 CS</t>
  </si>
  <si>
    <t>Pellet 30</t>
  </si>
  <si>
    <t>Pellson X3s</t>
  </si>
  <si>
    <t>EKO-CK P + Cm Pelet-set 60</t>
  </si>
  <si>
    <t xml:space="preserve">18 </t>
  </si>
  <si>
    <t>EKO-CK P + Cm Pelet-set 70</t>
  </si>
  <si>
    <t xml:space="preserve">21 </t>
  </si>
  <si>
    <t xml:space="preserve">EKO-CK(B)P + Cm Pelet-set 14 </t>
  </si>
  <si>
    <t xml:space="preserve">4,2 </t>
  </si>
  <si>
    <t>EKO-CK(B)P + Cm Pelet-set 20</t>
  </si>
  <si>
    <t xml:space="preserve">6 </t>
  </si>
  <si>
    <t>EKO-CK(B)P + Cm Pelet-set 25</t>
  </si>
  <si>
    <t xml:space="preserve">7,5 </t>
  </si>
  <si>
    <t>EKO-CK(B)P + Cm Pelet-set 30</t>
  </si>
  <si>
    <t xml:space="preserve">9 </t>
  </si>
  <si>
    <t>EKO-CK(B)P + Cm Pelet-set 35</t>
  </si>
  <si>
    <t xml:space="preserve">10,5 </t>
  </si>
  <si>
    <t>EKO-CK(B)P + Cm Pelet-set 40</t>
  </si>
  <si>
    <t xml:space="preserve">12 </t>
  </si>
  <si>
    <t>EKO-CK(B)P + Cm Pelet-set 50</t>
  </si>
  <si>
    <t>15</t>
  </si>
  <si>
    <t>PelTec - lambda 12</t>
  </si>
  <si>
    <t xml:space="preserve">3,6 </t>
  </si>
  <si>
    <t>PelTec - lambda 18</t>
  </si>
  <si>
    <t xml:space="preserve">5,4 </t>
  </si>
  <si>
    <t>PelTec - lambda 24</t>
  </si>
  <si>
    <t xml:space="preserve">7,2 </t>
  </si>
  <si>
    <t>BioWIN 102 (Klassik, Premium, Exklusiv, Alpha, Lite)</t>
  </si>
  <si>
    <t>BioWIN 152 (Klassik, Premium, Exklusiv, Alpha, Lite)</t>
  </si>
  <si>
    <t>BioWIN 212 (Klassik, Premium, Exklusiv, Alpha, Lite)</t>
  </si>
  <si>
    <t>BioWIN 262 (Klassik, Premium, Exklusiv, Alpha, Lite)</t>
  </si>
  <si>
    <t>BioWIN 332 (Klassik, Premium, Exklusiv, Alpha, Lite)</t>
  </si>
  <si>
    <t>BioWIN 382 (Klassik, Premium, Exklusiv, Alpha, Lite)</t>
  </si>
  <si>
    <t>BioWIN 452 (Klassik, Premium, Exklusiv, Alpha, Lite)</t>
  </si>
  <si>
    <t>BioWIN 502 (Klassik, Premium, Exklusiv, Alpha, Lite)</t>
  </si>
  <si>
    <t>BioWIN 632 (Klassik, Premium, Exklusiv, Alpha, Lite)</t>
  </si>
  <si>
    <t>HKS LAZAR</t>
  </si>
  <si>
    <t>SMART FIRE 15</t>
  </si>
  <si>
    <t>BioTec Plus 45</t>
  </si>
  <si>
    <t>-/13,5</t>
  </si>
  <si>
    <t>81/81</t>
  </si>
  <si>
    <t>117/119</t>
  </si>
  <si>
    <t>11/23</t>
  </si>
  <si>
    <t>PelTec - lambda 36</t>
  </si>
  <si>
    <t xml:space="preserve">10,8 </t>
  </si>
  <si>
    <t>PelTec - lambda 48</t>
  </si>
  <si>
    <t xml:space="preserve">14,4 </t>
  </si>
  <si>
    <t>PelTec - lambda 69</t>
  </si>
  <si>
    <t xml:space="preserve">20,7 </t>
  </si>
  <si>
    <t>PelTec 12</t>
  </si>
  <si>
    <t>PelTec 18</t>
  </si>
  <si>
    <t>PelTec 24</t>
  </si>
  <si>
    <t>PelTec 36</t>
  </si>
  <si>
    <t>PelTec 48</t>
  </si>
  <si>
    <t xml:space="preserve">DC 18 GSP  </t>
  </si>
  <si>
    <t>19/18</t>
  </si>
  <si>
    <t>41/218</t>
  </si>
  <si>
    <t>14/19</t>
  </si>
  <si>
    <t>DC 25 GSP</t>
  </si>
  <si>
    <t>25/20</t>
  </si>
  <si>
    <t>181/134</t>
  </si>
  <si>
    <t>14/13</t>
  </si>
  <si>
    <t>DC 30 GSP</t>
  </si>
  <si>
    <t>30/20</t>
  </si>
  <si>
    <t>32/134</t>
  </si>
  <si>
    <t>BioTec Plus 25</t>
  </si>
  <si>
    <t>25/25</t>
  </si>
  <si>
    <t>- /7,5</t>
  </si>
  <si>
    <t>233/107</t>
  </si>
  <si>
    <t>15/17</t>
  </si>
  <si>
    <t>BioTec Plus 29</t>
  </si>
  <si>
    <t>29/29</t>
  </si>
  <si>
    <t>- /8,7</t>
  </si>
  <si>
    <t>210/109</t>
  </si>
  <si>
    <t>14/18</t>
  </si>
  <si>
    <t>BioTec Plus 31</t>
  </si>
  <si>
    <t>31/31</t>
  </si>
  <si>
    <t>- /90,3</t>
  </si>
  <si>
    <t>198/111</t>
  </si>
  <si>
    <t>BioTec Plus 35</t>
  </si>
  <si>
    <t>35/35</t>
  </si>
  <si>
    <t>- /10,5</t>
  </si>
  <si>
    <t>175/113</t>
  </si>
  <si>
    <t>13/20</t>
  </si>
  <si>
    <t xml:space="preserve"> KAMIN 15</t>
  </si>
  <si>
    <t xml:space="preserve"> KAMIN 20 </t>
  </si>
  <si>
    <t xml:space="preserve"> KAMIN 25</t>
  </si>
  <si>
    <t xml:space="preserve"> BAUGER KAMIN 15</t>
  </si>
  <si>
    <t xml:space="preserve"> BAUGER KAMIN 20 </t>
  </si>
  <si>
    <t xml:space="preserve"> BAUGER KAMIN 25</t>
  </si>
  <si>
    <t>SELTRON</t>
  </si>
  <si>
    <t>UKP 20 SMART</t>
  </si>
  <si>
    <t>UKP 25 SMART</t>
  </si>
  <si>
    <t>UKP 30 SMART</t>
  </si>
  <si>
    <t>PKO25B</t>
  </si>
  <si>
    <t>Bauger Compact 25</t>
  </si>
  <si>
    <t>Bauger Edge 15</t>
  </si>
  <si>
    <t>Bauger Edge 23</t>
  </si>
  <si>
    <t>Bauger SM ECO 35</t>
  </si>
  <si>
    <t>Bauger SM ECO 50</t>
  </si>
  <si>
    <t>Bauger SM ECO 70</t>
  </si>
  <si>
    <t xml:space="preserve">SMART FIRE 31 </t>
  </si>
  <si>
    <t>SMART FIRE 41</t>
  </si>
  <si>
    <t>SMART FIRE 22/3 bar</t>
  </si>
  <si>
    <t>HARGASSNER</t>
  </si>
  <si>
    <t>Neo-HV 20</t>
  </si>
  <si>
    <t>Neo-HV 50</t>
  </si>
  <si>
    <t>Neo-HV 60</t>
  </si>
  <si>
    <t>FRÖLING</t>
  </si>
  <si>
    <t>S1 TURBO 15</t>
  </si>
  <si>
    <t>≤ 530</t>
  </si>
  <si>
    <t>≤ 45</t>
  </si>
  <si>
    <t>S1 TURBO 20</t>
  </si>
  <si>
    <t>S3 TURBO 20</t>
  </si>
  <si>
    <t>S3 TURBO 30</t>
  </si>
  <si>
    <t>S3 TURBO 40</t>
  </si>
  <si>
    <t>S3 TURBO 45</t>
  </si>
  <si>
    <t>S4 TURBO 22</t>
  </si>
  <si>
    <t>S4 TURBO 28</t>
  </si>
  <si>
    <t>S4 TURBO 34</t>
  </si>
  <si>
    <t>S4 TURBO 40</t>
  </si>
  <si>
    <t>S4 TURBO 50</t>
  </si>
  <si>
    <t>S4 TURBO 60</t>
  </si>
  <si>
    <t>LOGWIN KLASSIK 250 (LWK 250)</t>
  </si>
  <si>
    <t>Neo-HV 30</t>
  </si>
  <si>
    <t>Neo-HV 40</t>
  </si>
  <si>
    <t>BLAZE NATURAL PLUS 25</t>
  </si>
  <si>
    <t>ETA</t>
  </si>
  <si>
    <t>SH 20</t>
  </si>
  <si>
    <t>SH 30</t>
  </si>
  <si>
    <t>firestar 18</t>
  </si>
  <si>
    <t>firestar 20</t>
  </si>
  <si>
    <t>firestar 30</t>
  </si>
  <si>
    <t>firestar 40</t>
  </si>
  <si>
    <t>Vitoligno 200-S VL2B 25 kW</t>
  </si>
  <si>
    <t>Vitoligno 200-S VL2B 35 kW</t>
  </si>
  <si>
    <t xml:space="preserve">firematic 20 </t>
  </si>
  <si>
    <t xml:space="preserve">firematic 35 </t>
  </si>
  <si>
    <t xml:space="preserve">firematic 45 </t>
  </si>
  <si>
    <t xml:space="preserve">firematic 60 </t>
  </si>
  <si>
    <t>PE 1e PELLET 45</t>
  </si>
  <si>
    <t>PE 1e PELLET 50</t>
  </si>
  <si>
    <t>PE 1e PELLET 55</t>
  </si>
  <si>
    <t>PE 1e PELLET 60</t>
  </si>
  <si>
    <t>PE1 PELLET 10</t>
  </si>
  <si>
    <t>≤ 380</t>
  </si>
  <si>
    <t>≤ 30</t>
  </si>
  <si>
    <t>PE1 PELLET 15</t>
  </si>
  <si>
    <t>PE1 PELLET 20</t>
  </si>
  <si>
    <t xml:space="preserve">PE1 PELLET 25 </t>
  </si>
  <si>
    <t>PE1 PELLET 30</t>
  </si>
  <si>
    <t>PE1 PELLET 35</t>
  </si>
  <si>
    <t>PECO 15</t>
  </si>
  <si>
    <t xml:space="preserve">PECO 20 </t>
  </si>
  <si>
    <t>PECO 25</t>
  </si>
  <si>
    <t>PECO 30</t>
  </si>
  <si>
    <t xml:space="preserve">PECO 32 </t>
  </si>
  <si>
    <t>PECO 35</t>
  </si>
  <si>
    <t>PU 15</t>
  </si>
  <si>
    <t xml:space="preserve">firematic CONDENSATION 30 </t>
  </si>
  <si>
    <t xml:space="preserve">firematic CONDENSATION 40 </t>
  </si>
  <si>
    <r>
      <t>T4E-25</t>
    </r>
    <r>
      <rPr>
        <sz val="11"/>
        <color theme="1"/>
        <rFont val="Calibri"/>
        <family val="2"/>
        <charset val="238"/>
        <scheme val="minor"/>
      </rPr>
      <t xml:space="preserve"> </t>
    </r>
  </si>
  <si>
    <r>
      <t>T4E-30</t>
    </r>
    <r>
      <rPr>
        <sz val="11"/>
        <color theme="1"/>
        <rFont val="Calibri"/>
        <family val="2"/>
        <charset val="238"/>
        <scheme val="minor"/>
      </rPr>
      <t xml:space="preserve"> </t>
    </r>
  </si>
  <si>
    <t xml:space="preserve">T4E-35 </t>
  </si>
  <si>
    <r>
      <t>T4E-45</t>
    </r>
    <r>
      <rPr>
        <sz val="11"/>
        <color theme="1"/>
        <rFont val="Calibri"/>
        <family val="2"/>
        <charset val="238"/>
        <scheme val="minor"/>
      </rPr>
      <t xml:space="preserve"> </t>
    </r>
  </si>
  <si>
    <t xml:space="preserve">T4E-50 </t>
  </si>
  <si>
    <r>
      <t>T4E-60</t>
    </r>
    <r>
      <rPr>
        <sz val="11"/>
        <color theme="1"/>
        <rFont val="Calibri"/>
        <family val="2"/>
        <charset val="238"/>
        <scheme val="minor"/>
      </rPr>
      <t xml:space="preserve"> </t>
    </r>
  </si>
  <si>
    <t>firematic CONDENSATION 40</t>
  </si>
  <si>
    <t>BLAZE COMFORT COMBI 20</t>
  </si>
  <si>
    <t>20/20</t>
  </si>
  <si>
    <t>10/5,8</t>
  </si>
  <si>
    <t>80/81</t>
  </si>
  <si>
    <t>445/131</t>
  </si>
  <si>
    <t>8/16</t>
  </si>
  <si>
    <t>BLAZE COMFORT COMBI 25</t>
  </si>
  <si>
    <t>12,5/5,8</t>
  </si>
  <si>
    <t>302/131</t>
  </si>
  <si>
    <t>9/16</t>
  </si>
  <si>
    <t>BLAZE COMFORT COMBI 30</t>
  </si>
  <si>
    <t>15/5,8</t>
  </si>
  <si>
    <t>82/81</t>
  </si>
  <si>
    <t>159/131</t>
  </si>
  <si>
    <t>Nordica ExtraFlame</t>
  </si>
  <si>
    <t>COSTANZA IDRO</t>
  </si>
  <si>
    <t>Vitoligno 200-S VL2B 30 kW</t>
  </si>
  <si>
    <t>LOGWIN PREMIUM 250 Touch (LWP 250T)</t>
  </si>
  <si>
    <t>SP DUAL 22</t>
  </si>
  <si>
    <t>22/22</t>
  </si>
  <si>
    <t>80/80</t>
  </si>
  <si>
    <t>≤ 530/≤ 380</t>
  </si>
  <si>
    <t>≤ 45/≤ 30</t>
  </si>
  <si>
    <t>SP DUAL 28</t>
  </si>
  <si>
    <t>28/25</t>
  </si>
  <si>
    <t>SP DUAL 34</t>
  </si>
  <si>
    <t>34/34</t>
  </si>
  <si>
    <t>SP DUAL 40</t>
  </si>
  <si>
    <t>40/38</t>
  </si>
  <si>
    <t>SP DUAL compact 15</t>
  </si>
  <si>
    <t>15/20</t>
  </si>
  <si>
    <t xml:space="preserve">SP DUAL compact 20 </t>
  </si>
  <si>
    <t>Palazzetti</t>
  </si>
  <si>
    <t>MARTINA IDRO LUX</t>
  </si>
  <si>
    <t>DADO IDRO</t>
  </si>
  <si>
    <t>Alfa Plam</t>
  </si>
  <si>
    <t>Dino 27</t>
  </si>
  <si>
    <r>
      <t>T4E-21</t>
    </r>
    <r>
      <rPr>
        <sz val="11"/>
        <color theme="1"/>
        <rFont val="Calibri"/>
        <family val="2"/>
        <charset val="238"/>
        <scheme val="minor"/>
      </rPr>
      <t/>
    </r>
  </si>
  <si>
    <t>ehack 50</t>
  </si>
  <si>
    <t>D 50 P</t>
  </si>
  <si>
    <t>Commo 12</t>
  </si>
  <si>
    <t>PuroWIN 24</t>
  </si>
  <si>
    <t>PuroWIN 30</t>
  </si>
  <si>
    <t>PuroWIN 40</t>
  </si>
  <si>
    <t>PuroWIN 49</t>
  </si>
  <si>
    <t>PuroWIN 60</t>
  </si>
  <si>
    <t>PuroWIN 72</t>
  </si>
  <si>
    <t>PuroWIN 83</t>
  </si>
  <si>
    <t>PuroWIN 99</t>
  </si>
  <si>
    <t>PuroWIN 103</t>
  </si>
  <si>
    <t>PuroWIN 75</t>
  </si>
  <si>
    <t>PuroWIN 90</t>
  </si>
  <si>
    <t>PuroWIN 100</t>
  </si>
  <si>
    <t>PuroWIN 110</t>
  </si>
  <si>
    <t>RAFFAELLA IDRO H 15.5.0</t>
  </si>
  <si>
    <t>Pelsson X2 CC</t>
  </si>
  <si>
    <t>HEIZOMAT</t>
  </si>
  <si>
    <t>RHK-AK30P</t>
  </si>
  <si>
    <t>RHK-AK50P</t>
  </si>
  <si>
    <t>MARINA IDRO H11</t>
  </si>
  <si>
    <t>SH 40</t>
  </si>
  <si>
    <t>/</t>
  </si>
  <si>
    <t>SH 40P</t>
  </si>
  <si>
    <t>SH 50</t>
  </si>
  <si>
    <t>SH 50P</t>
  </si>
  <si>
    <t>eSH 16</t>
  </si>
  <si>
    <t>eSH 20</t>
  </si>
  <si>
    <t>PC 32</t>
  </si>
  <si>
    <t>eSH 16 + eTWIN 16</t>
  </si>
  <si>
    <t>eSH 20 + eTWIN 16</t>
  </si>
  <si>
    <t>PRO 20</t>
  </si>
  <si>
    <t>PRO 24</t>
  </si>
  <si>
    <t xml:space="preserve">Eva Stampaggi </t>
  </si>
  <si>
    <t>PelTec II Lambda 24</t>
  </si>
  <si>
    <t>PelTec II Lambda 48</t>
  </si>
  <si>
    <t>PelTec II Lambda 96</t>
  </si>
  <si>
    <t>HOLZMASTER U21</t>
  </si>
  <si>
    <t>SMART FIRE 11</t>
  </si>
  <si>
    <t>Pellet Focus</t>
  </si>
  <si>
    <t xml:space="preserve">Pelletstar 45 </t>
  </si>
  <si>
    <t>Pelletstar 60</t>
  </si>
  <si>
    <t>HDG Bavaria</t>
  </si>
  <si>
    <t>HDG Compact 30</t>
  </si>
  <si>
    <t>HDG Compact 30E</t>
  </si>
  <si>
    <t>LogWIN Classic 182 (LogWIN2 EDEL 182)</t>
  </si>
  <si>
    <t>LogWIN Classic 252 (LogWIN2 EDEL 252)</t>
  </si>
  <si>
    <t>LogWIN Classic 302 (LogWIN2 EDEL 302)</t>
  </si>
  <si>
    <t xml:space="preserve">WINDHAGER </t>
  </si>
  <si>
    <t>LogWIN Premium 182 (LogWIN2 DELUXE 182)</t>
  </si>
  <si>
    <t>LogWIN Premium 252 (LogWIN2 DELUXE 252)</t>
  </si>
  <si>
    <t>LogWIN Premium 302 (LogWIN2 DELUXE 302)</t>
  </si>
  <si>
    <t>LogWIN Premium 362 (LogWIN2 DELUXE 362)</t>
  </si>
  <si>
    <t>LogWIN Premium 502 (LogWIN2 DELUXE 502)</t>
  </si>
  <si>
    <t>eHACK 45</t>
  </si>
  <si>
    <t>SmartFire 22</t>
  </si>
  <si>
    <t xml:space="preserve">pelletfire 20/20 </t>
  </si>
  <si>
    <t>81/79</t>
  </si>
  <si>
    <t>34/110</t>
  </si>
  <si>
    <t xml:space="preserve">pelletfire 30/30 </t>
  </si>
  <si>
    <t>30/30</t>
  </si>
  <si>
    <t>79/79</t>
  </si>
  <si>
    <t>32/111</t>
  </si>
  <si>
    <t>pelletfire 40/30</t>
  </si>
  <si>
    <t>40/40</t>
  </si>
  <si>
    <t>80/79</t>
  </si>
  <si>
    <t>12/13</t>
  </si>
  <si>
    <t>11/13</t>
  </si>
  <si>
    <t>BLAZE HARMONY s.r.o</t>
  </si>
  <si>
    <t>BLAZE GREEN COMBI 18</t>
  </si>
  <si>
    <t>18/18</t>
  </si>
  <si>
    <t>8,9-18</t>
  </si>
  <si>
    <t>138/130</t>
  </si>
  <si>
    <t>689</t>
  </si>
  <si>
    <t>BLAZE GREEN COMBI 26</t>
  </si>
  <si>
    <t>26/26</t>
  </si>
  <si>
    <t>12,7-26</t>
  </si>
  <si>
    <t>131/131</t>
  </si>
  <si>
    <t>BLAZE GREEN COMBI 33</t>
  </si>
  <si>
    <t>32,5/32,5</t>
  </si>
  <si>
    <t>16-32,5</t>
  </si>
  <si>
    <t>360/131</t>
  </si>
  <si>
    <t xml:space="preserve">BLAZE PRAKTIK 17 </t>
  </si>
  <si>
    <t>5-17</t>
  </si>
  <si>
    <t>80</t>
  </si>
  <si>
    <t>644</t>
  </si>
  <si>
    <t>BLAZE PRAKTIK 40</t>
  </si>
  <si>
    <t>12-40</t>
  </si>
  <si>
    <t>82</t>
  </si>
  <si>
    <t>PelTec II Lambda 12</t>
  </si>
  <si>
    <t>DC 25 S</t>
  </si>
  <si>
    <t>DC 25 SP</t>
  </si>
  <si>
    <t>MARELI SYSTEMS</t>
  </si>
  <si>
    <t>LCG 22</t>
  </si>
  <si>
    <t>LCG 32</t>
  </si>
  <si>
    <t>LCG 40</t>
  </si>
  <si>
    <t>LCG 50</t>
  </si>
  <si>
    <t>LCG 22 LAMBDA</t>
  </si>
  <si>
    <t>LCG 32 LAMBDA</t>
  </si>
  <si>
    <t>LCG 40 LAMBDA</t>
  </si>
  <si>
    <t>LCG 50 LAMBDA</t>
  </si>
  <si>
    <t>Easyfire EF3 40</t>
  </si>
  <si>
    <t>Easyfire EF3 50</t>
  </si>
  <si>
    <t>Easyfire EF3 60</t>
  </si>
  <si>
    <t>ZV 14</t>
  </si>
  <si>
    <t>ZV 14C</t>
  </si>
  <si>
    <t>ZV 14-DD</t>
  </si>
  <si>
    <t>eSH 32</t>
  </si>
  <si>
    <t>PelTec II Lambda 18</t>
  </si>
  <si>
    <t>PelTec II Lambda 36</t>
  </si>
  <si>
    <t>PelTec II Lambda 69</t>
  </si>
  <si>
    <t>HSK-RA40P</t>
  </si>
  <si>
    <t>HSK-RA50P</t>
  </si>
  <si>
    <t>HSK-RA30P</t>
  </si>
  <si>
    <t>HSK-RA60P</t>
  </si>
  <si>
    <t>HSK-RA70P</t>
  </si>
  <si>
    <t>RHK-AK60P</t>
  </si>
  <si>
    <t>RHK-AK70P</t>
  </si>
  <si>
    <t>DC 18 GSE</t>
  </si>
  <si>
    <t>DC 18 GD</t>
  </si>
  <si>
    <t>DC GSP</t>
  </si>
  <si>
    <t>H20</t>
  </si>
  <si>
    <t>AMG S.P.A.</t>
  </si>
  <si>
    <t>CentroPelet ZV14</t>
  </si>
  <si>
    <t>CentroPelet ZV16</t>
  </si>
  <si>
    <t>CentroPelet ZV20</t>
  </si>
  <si>
    <t>CentroPelet ZV24</t>
  </si>
  <si>
    <t>CentroPelet ZV32</t>
  </si>
  <si>
    <t>CentroPelet ZV14C</t>
  </si>
  <si>
    <t>CentroPelet ZV20C</t>
  </si>
  <si>
    <t>CentroPelet ZV24C</t>
  </si>
  <si>
    <t>CentroPelet ZV32C</t>
  </si>
  <si>
    <t>CentroPelet ZVRGL 17</t>
  </si>
  <si>
    <t>CentroPelet ZVRGL 20</t>
  </si>
  <si>
    <t>CentroPelet ZVRGL 24</t>
  </si>
  <si>
    <t>CentroPelet ZSIDRO16</t>
  </si>
  <si>
    <t>PelTec-Compact 12</t>
  </si>
  <si>
    <t>PelTec-Compact 18</t>
  </si>
  <si>
    <t>PelTec-Compact 24</t>
  </si>
  <si>
    <t>MCZ</t>
  </si>
  <si>
    <t>TECHNA SMARTCLEAN 21</t>
  </si>
  <si>
    <t>UNICPEL 12</t>
  </si>
  <si>
    <t>UNICPEL 18</t>
  </si>
  <si>
    <t>UNICPEL 24</t>
  </si>
  <si>
    <t>UNICPEL PLUS 12</t>
  </si>
  <si>
    <t>UNICPEL PLUS 18</t>
  </si>
  <si>
    <t>UNICPEL PLUS 24</t>
  </si>
  <si>
    <t>UNICPEL PLUS 30</t>
  </si>
  <si>
    <t>eSH 40</t>
  </si>
  <si>
    <t>eSH 16 EP</t>
  </si>
  <si>
    <t>eSH 20 EP</t>
  </si>
  <si>
    <t>eSH 32 EP</t>
  </si>
  <si>
    <t>eSH 40 EP</t>
  </si>
  <si>
    <t>eSH 26</t>
  </si>
  <si>
    <t>eSH 26 EP</t>
  </si>
  <si>
    <t>Termomont</t>
  </si>
  <si>
    <t>B-Smart 15</t>
  </si>
  <si>
    <t>B-Smart 30</t>
  </si>
  <si>
    <t>ZA JAVNE POZIVE 114SUB-OB24, 118FS-PO24, 119SUB-LS24, 126SUB-OB26</t>
  </si>
  <si>
    <t>ROSANNA IDRO 5.0</t>
  </si>
  <si>
    <t>Eco-HK 20</t>
  </si>
  <si>
    <t>Eco-HK 30</t>
  </si>
  <si>
    <t xml:space="preserve">Eco-HK 35 </t>
  </si>
  <si>
    <t xml:space="preserve">Eco-HK 40 </t>
  </si>
  <si>
    <t>Eco-HK 50</t>
  </si>
  <si>
    <t xml:space="preserve">Eco-HK 60 </t>
  </si>
  <si>
    <t>Eco-HK 70</t>
  </si>
  <si>
    <t>Ferroli</t>
  </si>
  <si>
    <t>CGF PRO 22</t>
  </si>
  <si>
    <t>CGF PRO 32</t>
  </si>
  <si>
    <t>CGF PRO 40</t>
  </si>
  <si>
    <t>CGF PRO 50</t>
  </si>
  <si>
    <t>eHACK 32</t>
  </si>
  <si>
    <t>eHACK 25</t>
  </si>
  <si>
    <t>eHACK 20</t>
  </si>
  <si>
    <t>ZVB II 24</t>
  </si>
  <si>
    <t>ZVB 24 II -AUTO</t>
  </si>
  <si>
    <t>ZVB II 32</t>
  </si>
  <si>
    <t>ZVB 34 II - AUTO</t>
  </si>
  <si>
    <t>SMART HV 17</t>
  </si>
  <si>
    <t>SMART HV 20</t>
  </si>
  <si>
    <t>SMART HV 23</t>
  </si>
  <si>
    <t>Smart-PK 17</t>
  </si>
  <si>
    <t>Smart-PK 20</t>
  </si>
  <si>
    <t>Smart-PK 25</t>
  </si>
  <si>
    <t>Smart-PK 32</t>
  </si>
  <si>
    <t>Nano-PK 6.3</t>
  </si>
  <si>
    <t>Nano-PK 9.3</t>
  </si>
  <si>
    <t>Nano-PK 10.3</t>
  </si>
  <si>
    <t>Nano-PK 12.3</t>
  </si>
  <si>
    <t>Nano-PK 15.3</t>
  </si>
  <si>
    <t>Nano-PK 20</t>
  </si>
  <si>
    <t>&lt;2</t>
  </si>
  <si>
    <t>Nano-PK 25</t>
  </si>
  <si>
    <t>Nano-PK 32</t>
  </si>
  <si>
    <t>Nano-PK 38</t>
  </si>
  <si>
    <t>&lt;3</t>
  </si>
  <si>
    <t>Nano-PK 45</t>
  </si>
  <si>
    <t>Nano-PK 50</t>
  </si>
  <si>
    <t>Nano-PK 60</t>
  </si>
  <si>
    <t>Nano-PK 65</t>
  </si>
  <si>
    <t>Osvežen 22.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</si>
</sst>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0.0"/>
    <numFmt numFmtId="166" formatCode="_-* #,##0.0\ _€_-;\-* #,##0.0\ _€_-;_-* &quot;-&quot;??\ _€_-;_-@_-"/>
  </numFmts>
  <fonts count="41" x14ac:knownFonts="1">
    <font>
      <sz val="11"/>
      <color theme="1"/>
      <name val="Calibri"/>
      <family val="2"/>
      <charset val="238"/>
      <scheme val="minor"/>
    </font>
    <font>
      <sz val="11"/>
      <color theme="1"/>
      <name val="Calibri"/>
      <family val="2"/>
      <charset val="238"/>
      <scheme val="minor"/>
    </font>
    <font>
      <b/>
      <sz val="11"/>
      <color indexed="8"/>
      <name val="Arial"/>
      <family val="2"/>
      <charset val="238"/>
    </font>
    <font>
      <sz val="11"/>
      <color indexed="8"/>
      <name val="Arial"/>
      <family val="2"/>
      <charset val="238"/>
    </font>
    <font>
      <sz val="10"/>
      <color indexed="8"/>
      <name val="Arial"/>
      <family val="2"/>
      <charset val="238"/>
    </font>
    <font>
      <sz val="10"/>
      <name val="Arial"/>
      <family val="2"/>
      <charset val="238"/>
    </font>
    <font>
      <b/>
      <sz val="16"/>
      <color indexed="8"/>
      <name val="Arial"/>
      <family val="2"/>
      <charset val="238"/>
    </font>
    <font>
      <sz val="11"/>
      <name val="Calibri"/>
      <family val="2"/>
      <charset val="238"/>
      <scheme val="minor"/>
    </font>
    <font>
      <sz val="10"/>
      <name val="Arial"/>
      <family val="2"/>
    </font>
    <font>
      <sz val="10"/>
      <color indexed="8"/>
      <name val="Arial"/>
      <family val="2"/>
    </font>
    <font>
      <sz val="10"/>
      <name val="MS Sans Serif"/>
      <family val="2"/>
    </font>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FA7D00"/>
      <name val="Calibri"/>
      <family val="2"/>
      <scheme val="minor"/>
    </font>
    <font>
      <b/>
      <sz val="11"/>
      <name val="Arial"/>
      <family val="2"/>
      <charset val="238"/>
    </font>
    <font>
      <b/>
      <i/>
      <sz val="10"/>
      <name val="Arial"/>
      <family val="2"/>
      <charset val="238"/>
    </font>
    <font>
      <i/>
      <sz val="10"/>
      <name val="Arial"/>
      <family val="2"/>
      <charset val="238"/>
    </font>
    <font>
      <sz val="28"/>
      <name val="Arial"/>
      <family val="2"/>
      <charset val="238"/>
    </font>
    <font>
      <sz val="10"/>
      <name val="Arial"/>
      <family val="2"/>
      <charset val="238"/>
    </font>
    <font>
      <sz val="10"/>
      <color theme="1"/>
      <name val="Arial"/>
      <family val="2"/>
      <charset val="238"/>
    </font>
    <font>
      <sz val="10"/>
      <name val="Arial"/>
      <family val="2"/>
      <charset val="238"/>
    </font>
    <font>
      <sz val="10"/>
      <name val="Arial"/>
      <family val="2"/>
      <charset val="238"/>
    </font>
    <font>
      <sz val="10"/>
      <name val="Arial"/>
      <family val="2"/>
      <charset val="238"/>
    </font>
    <font>
      <sz val="10"/>
      <color theme="1"/>
      <name val="Calibri"/>
      <family val="2"/>
      <charset val="238"/>
      <scheme val="minor"/>
    </font>
    <font>
      <b/>
      <sz val="10"/>
      <name val="Arial"/>
      <family val="2"/>
      <charset val="238"/>
    </font>
    <font>
      <u/>
      <sz val="10"/>
      <color indexed="56"/>
      <name val="Arial"/>
      <family val="2"/>
      <charset val="238"/>
    </font>
    <font>
      <b/>
      <sz val="9"/>
      <color indexed="8"/>
      <name val="Arial"/>
      <family val="2"/>
      <charset val="238"/>
    </font>
    <font>
      <vertAlign val="superscript"/>
      <sz val="10"/>
      <name val="Arial"/>
      <family val="2"/>
      <charset val="238"/>
    </font>
    <font>
      <b/>
      <sz val="10"/>
      <color indexed="8"/>
      <name val="Arial"/>
      <family val="2"/>
      <charset val="238"/>
    </font>
    <font>
      <sz val="11"/>
      <name val="Calibri"/>
      <family val="2"/>
      <charset val="238"/>
    </font>
    <font>
      <sz val="11"/>
      <color theme="1"/>
      <name val="Calibri"/>
      <family val="2"/>
      <charset val="238"/>
    </font>
    <font>
      <sz val="11"/>
      <color indexed="8"/>
      <name val="Calibri"/>
      <family val="2"/>
    </font>
    <font>
      <sz val="11"/>
      <color indexed="8"/>
      <name val="Calibri"/>
      <family val="2"/>
      <charset val="238"/>
    </font>
    <font>
      <sz val="12"/>
      <color theme="1"/>
      <name val="Calibri"/>
      <family val="2"/>
      <charset val="238"/>
      <scheme val="minor"/>
    </font>
    <font>
      <u/>
      <sz val="11"/>
      <color theme="10"/>
      <name val="Calibri"/>
      <family val="2"/>
      <charset val="238"/>
      <scheme val="minor"/>
    </font>
    <font>
      <sz val="11"/>
      <color rgb="FF000000"/>
      <name val="Calibri"/>
      <family val="2"/>
      <charset val="238"/>
    </font>
    <font>
      <sz val="11"/>
      <color indexed="8"/>
      <name val="Calibri"/>
      <family val="2"/>
      <charset val="238"/>
    </font>
    <font>
      <sz val="12"/>
      <name val="Calibri"/>
      <family val="2"/>
      <charset val="238"/>
      <scheme val="minor"/>
    </font>
    <font>
      <sz val="11"/>
      <name val="Calibri"/>
      <family val="2"/>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4"/>
      </patternFill>
    </fill>
    <fill>
      <patternFill patternType="solid">
        <fgColor theme="8" tint="0.79998168889431442"/>
        <bgColor indexed="65"/>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72">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2" borderId="0" applyNumberFormat="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9" fontId="11" fillId="0" borderId="0" applyFont="0" applyFill="0" applyBorder="0" applyAlignment="0" applyProtection="0"/>
    <xf numFmtId="0" fontId="14" fillId="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5" fillId="4" borderId="1" applyNumberFormat="0" applyAlignment="0" applyProtection="0"/>
    <xf numFmtId="0" fontId="11" fillId="0" borderId="0"/>
    <xf numFmtId="0" fontId="11" fillId="0" borderId="0"/>
    <xf numFmtId="0" fontId="11" fillId="0" borderId="0"/>
    <xf numFmtId="0" fontId="9" fillId="0" borderId="0"/>
    <xf numFmtId="43" fontId="8" fillId="0" borderId="0" applyFont="0" applyFill="0" applyBorder="0" applyAlignment="0" applyProtection="0"/>
    <xf numFmtId="0" fontId="2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5" fillId="0" borderId="0"/>
    <xf numFmtId="9" fontId="1" fillId="0" borderId="0" applyFont="0" applyFill="0" applyBorder="0" applyAlignment="0" applyProtection="0"/>
    <xf numFmtId="0" fontId="23" fillId="0" borderId="0"/>
    <xf numFmtId="43" fontId="5" fillId="0" borderId="0" applyFont="0" applyFill="0" applyBorder="0" applyAlignment="0" applyProtection="0"/>
    <xf numFmtId="0" fontId="24"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36" fillId="0" borderId="0" applyNumberFormat="0" applyFill="0" applyBorder="0" applyAlignment="0" applyProtection="0"/>
    <xf numFmtId="0" fontId="4" fillId="0" borderId="0"/>
    <xf numFmtId="0" fontId="11"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cellStyleXfs>
  <cellXfs count="166">
    <xf numFmtId="0" fontId="0" fillId="0" borderId="0" xfId="0"/>
    <xf numFmtId="0" fontId="3" fillId="0" borderId="0" xfId="0" applyFont="1"/>
    <xf numFmtId="0" fontId="2" fillId="0" borderId="0" xfId="0" applyFont="1" applyAlignment="1"/>
    <xf numFmtId="0" fontId="0" fillId="0" borderId="0" xfId="0" applyAlignment="1"/>
    <xf numFmtId="0" fontId="2" fillId="7" borderId="3" xfId="0" applyNumberFormat="1" applyFont="1" applyFill="1" applyBorder="1" applyAlignment="1">
      <alignment horizontal="center" vertical="center" wrapText="1"/>
    </xf>
    <xf numFmtId="0" fontId="0" fillId="0" borderId="0" xfId="0"/>
    <xf numFmtId="0" fontId="2" fillId="7" borderId="2" xfId="0" applyNumberFormat="1" applyFont="1" applyFill="1" applyBorder="1" applyAlignment="1">
      <alignment horizontal="center" vertical="center" wrapText="1"/>
    </xf>
    <xf numFmtId="0" fontId="17"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xf numFmtId="0" fontId="21" fillId="0" borderId="0" xfId="0" applyFont="1" applyAlignment="1"/>
    <xf numFmtId="0" fontId="2" fillId="7" borderId="3" xfId="0" applyNumberFormat="1" applyFont="1" applyFill="1" applyBorder="1" applyAlignment="1">
      <alignment horizontal="center" vertical="center" wrapText="1"/>
    </xf>
    <xf numFmtId="0" fontId="3" fillId="0" borderId="0" xfId="0" applyFont="1"/>
    <xf numFmtId="0" fontId="17"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center"/>
    </xf>
    <xf numFmtId="0" fontId="0" fillId="0" borderId="0" xfId="0"/>
    <xf numFmtId="0" fontId="2" fillId="7" borderId="2" xfId="0" applyNumberFormat="1" applyFont="1" applyFill="1" applyBorder="1" applyAlignment="1">
      <alignment horizontal="center" vertical="center" wrapText="1"/>
    </xf>
    <xf numFmtId="0" fontId="8" fillId="0" borderId="0" xfId="44"/>
    <xf numFmtId="1" fontId="0" fillId="0" borderId="0" xfId="0" applyNumberFormat="1"/>
    <xf numFmtId="1" fontId="2" fillId="7" borderId="2" xfId="1" applyNumberFormat="1" applyFont="1" applyFill="1" applyBorder="1" applyAlignment="1">
      <alignment horizontal="center" vertical="center" wrapText="1"/>
    </xf>
    <xf numFmtId="1" fontId="21" fillId="0" borderId="0" xfId="0" applyNumberFormat="1" applyFont="1" applyAlignment="1"/>
    <xf numFmtId="0" fontId="25" fillId="0" borderId="0" xfId="0" applyFont="1"/>
    <xf numFmtId="1" fontId="0" fillId="9" borderId="0" xfId="0" applyNumberFormat="1" applyFill="1"/>
    <xf numFmtId="1" fontId="21" fillId="9" borderId="0" xfId="0" applyNumberFormat="1" applyFont="1" applyFill="1" applyAlignment="1"/>
    <xf numFmtId="1" fontId="0" fillId="9" borderId="0" xfId="0" applyNumberFormat="1" applyFill="1" applyAlignment="1">
      <alignment horizontal="center"/>
    </xf>
    <xf numFmtId="164" fontId="0" fillId="9" borderId="0" xfId="147" applyNumberFormat="1" applyFont="1" applyFill="1"/>
    <xf numFmtId="0" fontId="0" fillId="9" borderId="0" xfId="0" applyFill="1"/>
    <xf numFmtId="0" fontId="21" fillId="0" borderId="2" xfId="0" applyFont="1" applyBorder="1" applyAlignment="1">
      <alignment horizontal="left"/>
    </xf>
    <xf numFmtId="0" fontId="21" fillId="0" borderId="2" xfId="0" applyFont="1" applyBorder="1" applyAlignment="1">
      <alignment horizontal="center"/>
    </xf>
    <xf numFmtId="1" fontId="21" fillId="9" borderId="2" xfId="0" applyNumberFormat="1" applyFont="1" applyFill="1" applyBorder="1" applyAlignment="1">
      <alignment horizontal="center"/>
    </xf>
    <xf numFmtId="1" fontId="21" fillId="0" borderId="2" xfId="0"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9" borderId="2" xfId="0" applyFill="1" applyBorder="1" applyAlignment="1">
      <alignment horizontal="center"/>
    </xf>
    <xf numFmtId="0" fontId="5" fillId="0" borderId="0" xfId="0" applyFont="1"/>
    <xf numFmtId="0" fontId="4" fillId="0" borderId="0" xfId="0" applyFont="1"/>
    <xf numFmtId="0" fontId="25" fillId="0" borderId="0" xfId="0" applyFont="1" applyAlignment="1"/>
    <xf numFmtId="0" fontId="6" fillId="8" borderId="0" xfId="0" applyFont="1" applyFill="1" applyAlignment="1">
      <alignment horizontal="center" vertical="center" wrapText="1"/>
    </xf>
    <xf numFmtId="0" fontId="33" fillId="0" borderId="2" xfId="164" applyFont="1" applyFill="1" applyBorder="1" applyAlignment="1">
      <alignment horizontal="left" wrapText="1"/>
    </xf>
    <xf numFmtId="0" fontId="34" fillId="0" borderId="2" xfId="165" applyFont="1" applyFill="1" applyBorder="1" applyAlignment="1">
      <alignment horizontal="left" wrapText="1"/>
    </xf>
    <xf numFmtId="0" fontId="34" fillId="0" borderId="2" xfId="165" applyFont="1" applyFill="1" applyBorder="1" applyAlignment="1">
      <alignment wrapText="1"/>
    </xf>
    <xf numFmtId="0" fontId="31" fillId="0" borderId="2" xfId="165" applyFont="1" applyFill="1" applyBorder="1" applyAlignment="1">
      <alignment wrapText="1"/>
    </xf>
    <xf numFmtId="0" fontId="34" fillId="0" borderId="2" xfId="165" applyFont="1" applyBorder="1" applyAlignment="1">
      <alignment horizontal="left" wrapText="1"/>
    </xf>
    <xf numFmtId="0" fontId="33" fillId="0" borderId="2" xfId="164" applyFont="1" applyBorder="1" applyAlignment="1">
      <alignment wrapText="1"/>
    </xf>
    <xf numFmtId="0" fontId="34" fillId="0" borderId="2" xfId="164" applyFont="1" applyBorder="1" applyAlignment="1">
      <alignment wrapText="1"/>
    </xf>
    <xf numFmtId="165" fontId="0" fillId="9" borderId="2" xfId="0" applyNumberFormat="1" applyFill="1" applyBorder="1" applyAlignment="1">
      <alignment horizontal="center"/>
    </xf>
    <xf numFmtId="1" fontId="0" fillId="9" borderId="2" xfId="0" applyNumberFormat="1" applyFill="1" applyBorder="1" applyAlignment="1">
      <alignment horizontal="center"/>
    </xf>
    <xf numFmtId="49" fontId="32" fillId="0" borderId="2" xfId="165" applyNumberFormat="1" applyFont="1" applyFill="1" applyBorder="1" applyAlignment="1">
      <alignment horizontal="center" wrapText="1"/>
    </xf>
    <xf numFmtId="0" fontId="34" fillId="0" borderId="2" xfId="164" applyFont="1" applyBorder="1" applyAlignment="1">
      <alignment horizontal="center" wrapText="1"/>
    </xf>
    <xf numFmtId="49" fontId="0" fillId="0" borderId="2" xfId="0" applyNumberFormat="1" applyBorder="1" applyAlignment="1">
      <alignment horizontal="center"/>
    </xf>
    <xf numFmtId="0" fontId="34" fillId="0" borderId="2" xfId="165" applyFont="1" applyFill="1" applyBorder="1" applyAlignment="1">
      <alignment horizontal="center" wrapText="1"/>
    </xf>
    <xf numFmtId="0" fontId="34" fillId="0" borderId="2" xfId="165" applyNumberFormat="1" applyFont="1" applyFill="1" applyBorder="1" applyAlignment="1">
      <alignment horizontal="center" wrapText="1"/>
    </xf>
    <xf numFmtId="0" fontId="0" fillId="0" borderId="2" xfId="0" applyFill="1" applyBorder="1" applyAlignment="1">
      <alignment horizontal="center"/>
    </xf>
    <xf numFmtId="49" fontId="0" fillId="0" borderId="2" xfId="0" applyNumberFormat="1" applyFill="1" applyBorder="1" applyAlignment="1">
      <alignment horizontal="center"/>
    </xf>
    <xf numFmtId="0" fontId="32" fillId="0" borderId="2" xfId="165" applyFont="1" applyFill="1" applyBorder="1" applyAlignment="1">
      <alignment horizontal="center" wrapText="1"/>
    </xf>
    <xf numFmtId="0" fontId="1" fillId="0" borderId="2" xfId="0" applyFont="1" applyFill="1" applyBorder="1" applyAlignment="1">
      <alignment horizontal="center"/>
    </xf>
    <xf numFmtId="0" fontId="32" fillId="0" borderId="2" xfId="165" applyNumberFormat="1" applyFont="1" applyFill="1" applyBorder="1" applyAlignment="1">
      <alignment horizontal="center" wrapText="1"/>
    </xf>
    <xf numFmtId="49" fontId="34" fillId="0" borderId="2" xfId="165" applyNumberFormat="1" applyFont="1" applyFill="1" applyBorder="1" applyAlignment="1">
      <alignment horizontal="center" wrapText="1"/>
    </xf>
    <xf numFmtId="0" fontId="0" fillId="0" borderId="2" xfId="0" applyFont="1" applyFill="1" applyBorder="1" applyAlignment="1">
      <alignment horizontal="center"/>
    </xf>
    <xf numFmtId="165" fontId="0" fillId="0" borderId="2" xfId="0" applyNumberFormat="1" applyFill="1" applyBorder="1" applyAlignment="1">
      <alignment horizontal="center"/>
    </xf>
    <xf numFmtId="0" fontId="7" fillId="0" borderId="2" xfId="0" applyFont="1" applyFill="1" applyBorder="1" applyAlignment="1">
      <alignment horizontal="center"/>
    </xf>
    <xf numFmtId="165" fontId="7" fillId="0" borderId="2" xfId="0" applyNumberFormat="1" applyFont="1" applyFill="1" applyBorder="1" applyAlignment="1">
      <alignment horizontal="center"/>
    </xf>
    <xf numFmtId="0" fontId="31" fillId="0" borderId="2" xfId="165" applyFont="1" applyFill="1" applyBorder="1" applyAlignment="1">
      <alignment horizontal="center" wrapText="1"/>
    </xf>
    <xf numFmtId="0" fontId="31" fillId="0" borderId="2" xfId="165" applyNumberFormat="1" applyFont="1" applyFill="1" applyBorder="1" applyAlignment="1">
      <alignment horizontal="center" wrapText="1"/>
    </xf>
    <xf numFmtId="165" fontId="0" fillId="0" borderId="2" xfId="0" applyNumberFormat="1" applyBorder="1" applyAlignment="1">
      <alignment horizontal="center"/>
    </xf>
    <xf numFmtId="0" fontId="7" fillId="0" borderId="2" xfId="0" applyFont="1" applyBorder="1" applyAlignment="1">
      <alignment horizontal="center"/>
    </xf>
    <xf numFmtId="0" fontId="0" fillId="0" borderId="2" xfId="0" applyFont="1" applyBorder="1" applyAlignment="1">
      <alignment horizontal="center"/>
    </xf>
    <xf numFmtId="0" fontId="32" fillId="0" borderId="2" xfId="165" applyFont="1" applyFill="1" applyBorder="1" applyAlignment="1">
      <alignment horizontal="right" wrapText="1"/>
    </xf>
    <xf numFmtId="0" fontId="32" fillId="0" borderId="2" xfId="165" applyFont="1" applyFill="1" applyBorder="1" applyAlignment="1">
      <alignment wrapText="1"/>
    </xf>
    <xf numFmtId="49" fontId="32" fillId="0" borderId="2" xfId="165" applyNumberFormat="1" applyFont="1" applyFill="1" applyBorder="1" applyAlignment="1">
      <alignment horizontal="right" wrapText="1"/>
    </xf>
    <xf numFmtId="1" fontId="7" fillId="0" borderId="2" xfId="0" applyNumberFormat="1" applyFont="1" applyFill="1" applyBorder="1" applyAlignment="1">
      <alignment horizontal="right"/>
    </xf>
    <xf numFmtId="0" fontId="35" fillId="0" borderId="2" xfId="0" applyFont="1" applyBorder="1"/>
    <xf numFmtId="0" fontId="0" fillId="0" borderId="2" xfId="0" applyBorder="1"/>
    <xf numFmtId="0" fontId="35" fillId="0" borderId="2" xfId="0" applyFont="1" applyFill="1" applyBorder="1" applyAlignment="1">
      <alignment horizontal="center"/>
    </xf>
    <xf numFmtId="0" fontId="35" fillId="0" borderId="2" xfId="0" applyFont="1" applyFill="1" applyBorder="1"/>
    <xf numFmtId="0" fontId="35" fillId="0" borderId="0" xfId="0" applyFont="1" applyFill="1" applyBorder="1" applyAlignment="1">
      <alignment horizontal="center"/>
    </xf>
    <xf numFmtId="0" fontId="36" fillId="0" borderId="0" xfId="166" applyFill="1" applyBorder="1"/>
    <xf numFmtId="0" fontId="0" fillId="0" borderId="2" xfId="164" applyFont="1" applyBorder="1" applyAlignment="1">
      <alignment horizontal="center" wrapText="1"/>
    </xf>
    <xf numFmtId="165" fontId="0" fillId="0" borderId="2" xfId="164" applyNumberFormat="1" applyFont="1" applyBorder="1" applyAlignment="1">
      <alignment horizontal="center" wrapText="1"/>
    </xf>
    <xf numFmtId="1" fontId="0" fillId="0" borderId="6" xfId="0" applyNumberFormat="1" applyBorder="1" applyAlignment="1">
      <alignment horizontal="center"/>
    </xf>
    <xf numFmtId="0" fontId="0" fillId="0" borderId="5" xfId="0" applyBorder="1" applyAlignment="1">
      <alignment horizontal="center"/>
    </xf>
    <xf numFmtId="0" fontId="36" fillId="0" borderId="0" xfId="166" applyFill="1" applyBorder="1" applyAlignment="1">
      <alignment horizontal="left" wrapText="1"/>
    </xf>
    <xf numFmtId="0" fontId="0" fillId="0" borderId="0" xfId="0"/>
    <xf numFmtId="0" fontId="0" fillId="0" borderId="0" xfId="0"/>
    <xf numFmtId="0" fontId="0" fillId="0" borderId="2" xfId="0" applyBorder="1" applyAlignment="1">
      <alignment horizontal="center"/>
    </xf>
    <xf numFmtId="1" fontId="0" fillId="0" borderId="2" xfId="0" applyNumberFormat="1" applyBorder="1" applyAlignment="1">
      <alignment horizontal="center"/>
    </xf>
    <xf numFmtId="0" fontId="0" fillId="0" borderId="0" xfId="0"/>
    <xf numFmtId="0" fontId="0" fillId="0" borderId="2" xfId="0" applyBorder="1" applyAlignment="1">
      <alignment horizontal="center"/>
    </xf>
    <xf numFmtId="0" fontId="35" fillId="0" borderId="6" xfId="0" applyFont="1" applyFill="1" applyBorder="1" applyAlignment="1">
      <alignment horizontal="center"/>
    </xf>
    <xf numFmtId="0" fontId="35" fillId="0" borderId="2" xfId="0" applyFont="1" applyFill="1" applyBorder="1" applyAlignment="1">
      <alignment horizontal="left"/>
    </xf>
    <xf numFmtId="165" fontId="34" fillId="0" borderId="2" xfId="165" applyNumberFormat="1" applyFont="1" applyFill="1" applyBorder="1" applyAlignment="1">
      <alignment horizontal="center" wrapText="1"/>
    </xf>
    <xf numFmtId="165" fontId="34" fillId="0" borderId="2" xfId="164" applyNumberFormat="1" applyFont="1" applyBorder="1" applyAlignment="1">
      <alignment horizontal="center" wrapText="1"/>
    </xf>
    <xf numFmtId="0" fontId="0" fillId="0" borderId="0" xfId="0"/>
    <xf numFmtId="0" fontId="34" fillId="0" borderId="2" xfId="164" applyFont="1" applyBorder="1" applyAlignment="1">
      <alignment wrapText="1"/>
    </xf>
    <xf numFmtId="0" fontId="0" fillId="0" borderId="2" xfId="0" applyBorder="1"/>
    <xf numFmtId="0" fontId="7" fillId="9" borderId="2" xfId="0" applyFont="1" applyFill="1" applyBorder="1" applyAlignment="1">
      <alignment horizontal="center"/>
    </xf>
    <xf numFmtId="0" fontId="0" fillId="9" borderId="2" xfId="0" applyFill="1" applyBorder="1"/>
    <xf numFmtId="0" fontId="7" fillId="9" borderId="2" xfId="0" applyFont="1" applyFill="1" applyBorder="1" applyAlignment="1">
      <alignment horizontal="left"/>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1" fillId="9" borderId="2" xfId="0" applyFont="1" applyFill="1" applyBorder="1" applyAlignment="1">
      <alignment horizontal="left" vertical="center"/>
    </xf>
    <xf numFmtId="166" fontId="0" fillId="0" borderId="2" xfId="1" applyNumberFormat="1" applyFont="1" applyBorder="1" applyAlignment="1">
      <alignment horizontal="center"/>
    </xf>
    <xf numFmtId="166" fontId="37" fillId="0" borderId="2" xfId="1" applyNumberFormat="1" applyFont="1" applyBorder="1" applyAlignment="1">
      <alignment horizontal="center" vertical="center"/>
    </xf>
    <xf numFmtId="166" fontId="35" fillId="0" borderId="2" xfId="1" applyNumberFormat="1" applyFont="1" applyFill="1" applyBorder="1" applyAlignment="1">
      <alignment horizontal="center"/>
    </xf>
    <xf numFmtId="0" fontId="38" fillId="0" borderId="2" xfId="164" applyFont="1" applyBorder="1" applyAlignment="1">
      <alignment horizontal="center" wrapText="1"/>
    </xf>
    <xf numFmtId="0" fontId="38" fillId="0" borderId="2" xfId="164" applyFont="1" applyBorder="1" applyAlignment="1">
      <alignment horizontal="left" wrapText="1"/>
    </xf>
    <xf numFmtId="166" fontId="0" fillId="0" borderId="0" xfId="1" applyNumberFormat="1" applyFont="1" applyAlignment="1">
      <alignment horizontal="center"/>
    </xf>
    <xf numFmtId="166" fontId="2" fillId="7" borderId="3" xfId="1" applyNumberFormat="1" applyFont="1" applyFill="1" applyBorder="1" applyAlignment="1">
      <alignment horizontal="center" vertical="center" wrapText="1"/>
    </xf>
    <xf numFmtId="0" fontId="39" fillId="0" borderId="0" xfId="0" applyFont="1" applyFill="1" applyBorder="1" applyAlignment="1">
      <alignment horizontal="center"/>
    </xf>
    <xf numFmtId="0" fontId="7" fillId="0" borderId="2" xfId="0" applyFont="1" applyBorder="1"/>
    <xf numFmtId="0" fontId="7" fillId="0" borderId="2" xfId="0" applyFont="1" applyBorder="1" applyAlignment="1">
      <alignment horizontal="right"/>
    </xf>
    <xf numFmtId="49" fontId="31" fillId="0" borderId="2" xfId="165" applyNumberFormat="1" applyFont="1" applyFill="1" applyBorder="1" applyAlignment="1">
      <alignment horizontal="right" wrapText="1"/>
    </xf>
    <xf numFmtId="0" fontId="34" fillId="0" borderId="2" xfId="165" applyFont="1" applyBorder="1" applyAlignment="1">
      <alignment horizontal="center" wrapText="1"/>
    </xf>
    <xf numFmtId="0" fontId="0" fillId="0" borderId="2" xfId="0" applyBorder="1" applyAlignment="1">
      <alignment horizontal="right"/>
    </xf>
    <xf numFmtId="165" fontId="21" fillId="0" borderId="2" xfId="0" applyNumberFormat="1" applyFont="1"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0" fontId="0" fillId="0" borderId="0" xfId="0"/>
    <xf numFmtId="165" fontId="34" fillId="0" borderId="2" xfId="164" applyNumberFormat="1"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0" fillId="0" borderId="2" xfId="0" applyBorder="1" applyAlignment="1">
      <alignment horizontal="center"/>
    </xf>
    <xf numFmtId="0" fontId="35" fillId="0" borderId="2" xfId="0" applyFont="1" applyBorder="1" applyAlignment="1">
      <alignment horizontal="center"/>
    </xf>
    <xf numFmtId="0" fontId="34" fillId="0" borderId="2" xfId="164" applyFont="1" applyBorder="1" applyAlignment="1">
      <alignment horizontal="left" wrapText="1"/>
    </xf>
    <xf numFmtId="0" fontId="34" fillId="0" borderId="2" xfId="164"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34" fillId="0" borderId="2" xfId="164" applyNumberFormat="1" applyFont="1" applyBorder="1" applyAlignment="1">
      <alignment horizontal="center" wrapText="1"/>
    </xf>
    <xf numFmtId="0" fontId="0" fillId="0" borderId="2" xfId="0" applyNumberFormat="1" applyBorder="1" applyAlignment="1">
      <alignment horizontal="center"/>
    </xf>
    <xf numFmtId="0" fontId="0" fillId="0" borderId="2" xfId="0" applyFill="1" applyBorder="1" applyAlignment="1">
      <alignment horizontal="left"/>
    </xf>
    <xf numFmtId="0" fontId="40" fillId="0" borderId="2" xfId="0" applyFont="1" applyBorder="1" applyAlignment="1">
      <alignment horizontal="center"/>
    </xf>
    <xf numFmtId="0" fontId="31" fillId="0" borderId="2" xfId="165" applyFont="1" applyBorder="1" applyAlignment="1">
      <alignment horizontal="left" wrapText="1"/>
    </xf>
    <xf numFmtId="1" fontId="7" fillId="0" borderId="2" xfId="0" applyNumberFormat="1" applyFont="1" applyBorder="1" applyAlignment="1">
      <alignment horizontal="center"/>
    </xf>
    <xf numFmtId="0" fontId="0" fillId="0" borderId="3" xfId="0" applyBorder="1" applyAlignment="1">
      <alignment horizontal="left"/>
    </xf>
    <xf numFmtId="0" fontId="0" fillId="0" borderId="3" xfId="0" applyBorder="1" applyAlignment="1">
      <alignment horizontal="center"/>
    </xf>
    <xf numFmtId="166" fontId="0" fillId="0" borderId="3" xfId="1" applyNumberFormat="1" applyFont="1" applyBorder="1" applyAlignment="1">
      <alignment horizontal="center"/>
    </xf>
    <xf numFmtId="1" fontId="0" fillId="9" borderId="3" xfId="0" applyNumberFormat="1" applyFill="1" applyBorder="1" applyAlignment="1">
      <alignment horizontal="center"/>
    </xf>
    <xf numFmtId="1" fontId="0" fillId="0" borderId="2" xfId="0" applyNumberFormat="1" applyBorder="1" applyAlignment="1">
      <alignment horizontal="center" vertical="center"/>
    </xf>
    <xf numFmtId="0" fontId="0" fillId="0" borderId="3" xfId="0" applyBorder="1"/>
    <xf numFmtId="1" fontId="0" fillId="0" borderId="3" xfId="0" applyNumberFormat="1" applyBorder="1" applyAlignment="1">
      <alignment horizontal="center"/>
    </xf>
    <xf numFmtId="1" fontId="34" fillId="0" borderId="2" xfId="165" applyNumberFormat="1" applyFont="1" applyFill="1" applyBorder="1" applyAlignment="1">
      <alignment horizontal="center" wrapText="1"/>
    </xf>
    <xf numFmtId="1" fontId="34" fillId="0" borderId="3" xfId="165" applyNumberFormat="1" applyFont="1" applyFill="1" applyBorder="1" applyAlignment="1">
      <alignment horizontal="center" wrapText="1"/>
    </xf>
    <xf numFmtId="1" fontId="34" fillId="0" borderId="2" xfId="165" applyNumberFormat="1" applyFont="1" applyBorder="1" applyAlignment="1">
      <alignment horizontal="center" wrapText="1"/>
    </xf>
    <xf numFmtId="0" fontId="34" fillId="0" borderId="2" xfId="164" applyFont="1" applyBorder="1" applyAlignment="1">
      <alignment horizontal="center" wrapText="1"/>
    </xf>
    <xf numFmtId="0" fontId="0" fillId="0" borderId="2" xfId="0" applyBorder="1" applyAlignment="1">
      <alignment horizontal="center"/>
    </xf>
    <xf numFmtId="165" fontId="34" fillId="0" borderId="2" xfId="164" applyNumberFormat="1" applyFont="1" applyBorder="1" applyAlignment="1">
      <alignment horizontal="center" wrapText="1"/>
    </xf>
    <xf numFmtId="0" fontId="34" fillId="0" borderId="2" xfId="164" applyNumberFormat="1" applyFont="1" applyBorder="1" applyAlignment="1">
      <alignment horizontal="center" wrapText="1"/>
    </xf>
    <xf numFmtId="0" fontId="0" fillId="0" borderId="2" xfId="0" applyNumberFormat="1" applyBorder="1" applyAlignment="1">
      <alignment horizontal="center"/>
    </xf>
    <xf numFmtId="0" fontId="6" fillId="0" borderId="0" xfId="0" applyFont="1" applyAlignment="1">
      <alignment horizontal="center" vertical="center" wrapText="1"/>
    </xf>
    <xf numFmtId="0" fontId="5" fillId="0" borderId="0" xfId="0" applyFont="1" applyAlignment="1">
      <alignment horizontal="justify" vertical="center" wrapText="1"/>
    </xf>
    <xf numFmtId="0" fontId="30" fillId="0" borderId="0" xfId="0" applyFont="1" applyAlignment="1">
      <alignment horizontal="left" vertical="center" wrapText="1"/>
    </xf>
    <xf numFmtId="0" fontId="6" fillId="8"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xf>
    <xf numFmtId="0" fontId="21" fillId="0" borderId="0" xfId="0" applyFont="1" applyAlignment="1">
      <alignment horizontal="justify" wrapText="1"/>
    </xf>
    <xf numFmtId="0" fontId="28" fillId="8" borderId="0" xfId="0" applyFont="1" applyFill="1" applyAlignment="1">
      <alignment horizontal="left"/>
    </xf>
    <xf numFmtId="0" fontId="4" fillId="0" borderId="0" xfId="0" applyFont="1" applyAlignment="1">
      <alignment horizontal="justify"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10" borderId="4" xfId="0" applyFill="1" applyBorder="1" applyAlignment="1">
      <alignment horizontal="center"/>
    </xf>
    <xf numFmtId="0" fontId="0" fillId="0" borderId="4" xfId="0" applyBorder="1" applyAlignment="1">
      <alignment horizontal="center"/>
    </xf>
  </cellXfs>
  <cellStyles count="172">
    <cellStyle name="20 % - Akzent5 2" xfId="4" xr:uid="{00000000-0005-0000-0000-000000000000}"/>
    <cellStyle name="20 % – Poudarek5 2" xfId="5" xr:uid="{00000000-0005-0000-0000-000001000000}"/>
    <cellStyle name="Dobro 2" xfId="6" xr:uid="{00000000-0005-0000-0000-000003000000}"/>
    <cellStyle name="Hiperpovezava" xfId="166" builtinId="8"/>
    <cellStyle name="Komma 2" xfId="7" xr:uid="{00000000-0005-0000-0000-000005000000}"/>
    <cellStyle name="Komma 2 2" xfId="151" xr:uid="{00000000-0005-0000-0000-0000C6000000}"/>
    <cellStyle name="Komma 2 2 2" xfId="161" xr:uid="{00000000-0005-0000-0000-0000C6000000}"/>
    <cellStyle name="Komma 2 3" xfId="156" xr:uid="{00000000-0005-0000-0000-000005000000}"/>
    <cellStyle name="Komma 2 4" xfId="169" xr:uid="{00000000-0005-0000-0000-000036000000}"/>
    <cellStyle name="Navadno" xfId="0" builtinId="0"/>
    <cellStyle name="Navadno 10" xfId="8" xr:uid="{00000000-0005-0000-0000-000007000000}"/>
    <cellStyle name="Navadno 10 2" xfId="63" xr:uid="{00000000-0005-0000-0000-000008000000}"/>
    <cellStyle name="Navadno 10 3" xfId="104" xr:uid="{00000000-0005-0000-0000-000009000000}"/>
    <cellStyle name="Navadno 11" xfId="9" xr:uid="{00000000-0005-0000-0000-00000A000000}"/>
    <cellStyle name="Navadno 11 2" xfId="64" xr:uid="{00000000-0005-0000-0000-00000B000000}"/>
    <cellStyle name="Navadno 11 3" xfId="105" xr:uid="{00000000-0005-0000-0000-00000C000000}"/>
    <cellStyle name="Navadno 12" xfId="10" xr:uid="{00000000-0005-0000-0000-00000D000000}"/>
    <cellStyle name="Navadno 12 2" xfId="65" xr:uid="{00000000-0005-0000-0000-00000E000000}"/>
    <cellStyle name="Navadno 12 3" xfId="106" xr:uid="{00000000-0005-0000-0000-00000F000000}"/>
    <cellStyle name="Navadno 13" xfId="11" xr:uid="{00000000-0005-0000-0000-000010000000}"/>
    <cellStyle name="Navadno 13 2" xfId="66" xr:uid="{00000000-0005-0000-0000-000011000000}"/>
    <cellStyle name="Navadno 13 3" xfId="107" xr:uid="{00000000-0005-0000-0000-000012000000}"/>
    <cellStyle name="Navadno 14" xfId="12" xr:uid="{00000000-0005-0000-0000-000013000000}"/>
    <cellStyle name="Navadno 14 2" xfId="67" xr:uid="{00000000-0005-0000-0000-000014000000}"/>
    <cellStyle name="Navadno 14 3" xfId="108" xr:uid="{00000000-0005-0000-0000-000015000000}"/>
    <cellStyle name="Navadno 15" xfId="13" xr:uid="{00000000-0005-0000-0000-000016000000}"/>
    <cellStyle name="Navadno 15 2" xfId="68" xr:uid="{00000000-0005-0000-0000-000017000000}"/>
    <cellStyle name="Navadno 15 3" xfId="109" xr:uid="{00000000-0005-0000-0000-000018000000}"/>
    <cellStyle name="Navadno 16" xfId="14" xr:uid="{00000000-0005-0000-0000-000019000000}"/>
    <cellStyle name="Navadno 16 2" xfId="69" xr:uid="{00000000-0005-0000-0000-00001A000000}"/>
    <cellStyle name="Navadno 16 3" xfId="110" xr:uid="{00000000-0005-0000-0000-00001B000000}"/>
    <cellStyle name="Navadno 17" xfId="15" xr:uid="{00000000-0005-0000-0000-00001C000000}"/>
    <cellStyle name="Navadno 17 2" xfId="70" xr:uid="{00000000-0005-0000-0000-00001D000000}"/>
    <cellStyle name="Navadno 17 3" xfId="111" xr:uid="{00000000-0005-0000-0000-00001E000000}"/>
    <cellStyle name="Navadno 18" xfId="16" xr:uid="{00000000-0005-0000-0000-00001F000000}"/>
    <cellStyle name="Navadno 18 2" xfId="71" xr:uid="{00000000-0005-0000-0000-000020000000}"/>
    <cellStyle name="Navadno 18 3" xfId="112" xr:uid="{00000000-0005-0000-0000-000021000000}"/>
    <cellStyle name="Navadno 19" xfId="17" xr:uid="{00000000-0005-0000-0000-000022000000}"/>
    <cellStyle name="Navadno 19 2" xfId="72" xr:uid="{00000000-0005-0000-0000-000023000000}"/>
    <cellStyle name="Navadno 19 3" xfId="113" xr:uid="{00000000-0005-0000-0000-000024000000}"/>
    <cellStyle name="Navadno 2" xfId="18" xr:uid="{00000000-0005-0000-0000-000025000000}"/>
    <cellStyle name="Navadno 2 2" xfId="73" xr:uid="{00000000-0005-0000-0000-000026000000}"/>
    <cellStyle name="Navadno 2 3" xfId="114" xr:uid="{00000000-0005-0000-0000-000027000000}"/>
    <cellStyle name="Navadno 2 4" xfId="168" xr:uid="{00000000-0005-0000-0000-000001000000}"/>
    <cellStyle name="Navadno 20" xfId="19" xr:uid="{00000000-0005-0000-0000-000028000000}"/>
    <cellStyle name="Navadno 20 2" xfId="74" xr:uid="{00000000-0005-0000-0000-000029000000}"/>
    <cellStyle name="Navadno 20 3" xfId="115" xr:uid="{00000000-0005-0000-0000-00002A000000}"/>
    <cellStyle name="Navadno 21" xfId="20" xr:uid="{00000000-0005-0000-0000-00002B000000}"/>
    <cellStyle name="Navadno 21 2" xfId="75" xr:uid="{00000000-0005-0000-0000-00002C000000}"/>
    <cellStyle name="Navadno 21 3" xfId="116" xr:uid="{00000000-0005-0000-0000-00002D000000}"/>
    <cellStyle name="Navadno 22" xfId="21" xr:uid="{00000000-0005-0000-0000-00002E000000}"/>
    <cellStyle name="Navadno 22 2" xfId="76" xr:uid="{00000000-0005-0000-0000-00002F000000}"/>
    <cellStyle name="Navadno 22 3" xfId="117" xr:uid="{00000000-0005-0000-0000-000030000000}"/>
    <cellStyle name="Navadno 23" xfId="22" xr:uid="{00000000-0005-0000-0000-000031000000}"/>
    <cellStyle name="Navadno 23 2" xfId="77" xr:uid="{00000000-0005-0000-0000-000032000000}"/>
    <cellStyle name="Navadno 23 3" xfId="118" xr:uid="{00000000-0005-0000-0000-000033000000}"/>
    <cellStyle name="Navadno 24" xfId="23" xr:uid="{00000000-0005-0000-0000-000034000000}"/>
    <cellStyle name="Navadno 24 2" xfId="78" xr:uid="{00000000-0005-0000-0000-000035000000}"/>
    <cellStyle name="Navadno 24 3" xfId="119" xr:uid="{00000000-0005-0000-0000-000036000000}"/>
    <cellStyle name="Navadno 25" xfId="24" xr:uid="{00000000-0005-0000-0000-000037000000}"/>
    <cellStyle name="Navadno 25 2" xfId="79" xr:uid="{00000000-0005-0000-0000-000038000000}"/>
    <cellStyle name="Navadno 25 3" xfId="120" xr:uid="{00000000-0005-0000-0000-000039000000}"/>
    <cellStyle name="Navadno 26" xfId="25" xr:uid="{00000000-0005-0000-0000-00003A000000}"/>
    <cellStyle name="Navadno 26 2" xfId="80" xr:uid="{00000000-0005-0000-0000-00003B000000}"/>
    <cellStyle name="Navadno 26 3" xfId="121" xr:uid="{00000000-0005-0000-0000-00003C000000}"/>
    <cellStyle name="Navadno 27" xfId="26" xr:uid="{00000000-0005-0000-0000-00003D000000}"/>
    <cellStyle name="Navadno 27 2" xfId="81" xr:uid="{00000000-0005-0000-0000-00003E000000}"/>
    <cellStyle name="Navadno 27 3" xfId="122" xr:uid="{00000000-0005-0000-0000-00003F000000}"/>
    <cellStyle name="Navadno 28" xfId="27" xr:uid="{00000000-0005-0000-0000-000040000000}"/>
    <cellStyle name="Navadno 28 2" xfId="82" xr:uid="{00000000-0005-0000-0000-000041000000}"/>
    <cellStyle name="Navadno 28 3" xfId="123" xr:uid="{00000000-0005-0000-0000-000042000000}"/>
    <cellStyle name="Navadno 29" xfId="28" xr:uid="{00000000-0005-0000-0000-000043000000}"/>
    <cellStyle name="Navadno 29 2" xfId="83" xr:uid="{00000000-0005-0000-0000-000044000000}"/>
    <cellStyle name="Navadno 29 3" xfId="124" xr:uid="{00000000-0005-0000-0000-000045000000}"/>
    <cellStyle name="Navadno 3" xfId="29" xr:uid="{00000000-0005-0000-0000-000046000000}"/>
    <cellStyle name="Navadno 3 2" xfId="84" xr:uid="{00000000-0005-0000-0000-000047000000}"/>
    <cellStyle name="Navadno 3 3" xfId="125" xr:uid="{00000000-0005-0000-0000-000048000000}"/>
    <cellStyle name="Navadno 30" xfId="30" xr:uid="{00000000-0005-0000-0000-000049000000}"/>
    <cellStyle name="Navadno 30 2" xfId="85" xr:uid="{00000000-0005-0000-0000-00004A000000}"/>
    <cellStyle name="Navadno 30 3" xfId="126" xr:uid="{00000000-0005-0000-0000-00004B000000}"/>
    <cellStyle name="Navadno 31" xfId="31" xr:uid="{00000000-0005-0000-0000-00004C000000}"/>
    <cellStyle name="Navadno 31 2" xfId="86" xr:uid="{00000000-0005-0000-0000-00004D000000}"/>
    <cellStyle name="Navadno 31 3" xfId="127" xr:uid="{00000000-0005-0000-0000-00004E000000}"/>
    <cellStyle name="Navadno 32" xfId="32" xr:uid="{00000000-0005-0000-0000-00004F000000}"/>
    <cellStyle name="Navadno 32 2" xfId="87" xr:uid="{00000000-0005-0000-0000-000050000000}"/>
    <cellStyle name="Navadno 32 3" xfId="128" xr:uid="{00000000-0005-0000-0000-000051000000}"/>
    <cellStyle name="Navadno 33" xfId="33" xr:uid="{00000000-0005-0000-0000-000052000000}"/>
    <cellStyle name="Navadno 33 2" xfId="88" xr:uid="{00000000-0005-0000-0000-000053000000}"/>
    <cellStyle name="Navadno 33 3" xfId="129" xr:uid="{00000000-0005-0000-0000-000054000000}"/>
    <cellStyle name="Navadno 34" xfId="34" xr:uid="{00000000-0005-0000-0000-000055000000}"/>
    <cellStyle name="Navadno 34 2" xfId="89" xr:uid="{00000000-0005-0000-0000-000056000000}"/>
    <cellStyle name="Navadno 34 3" xfId="130" xr:uid="{00000000-0005-0000-0000-000057000000}"/>
    <cellStyle name="Navadno 35" xfId="35" xr:uid="{00000000-0005-0000-0000-000058000000}"/>
    <cellStyle name="Navadno 35 2" xfId="90" xr:uid="{00000000-0005-0000-0000-000059000000}"/>
    <cellStyle name="Navadno 35 3" xfId="131" xr:uid="{00000000-0005-0000-0000-00005A000000}"/>
    <cellStyle name="Navadno 36" xfId="36" xr:uid="{00000000-0005-0000-0000-00005B000000}"/>
    <cellStyle name="Navadno 36 2" xfId="91" xr:uid="{00000000-0005-0000-0000-00005C000000}"/>
    <cellStyle name="Navadno 36 3" xfId="132" xr:uid="{00000000-0005-0000-0000-00005D000000}"/>
    <cellStyle name="Navadno 37" xfId="37" xr:uid="{00000000-0005-0000-0000-00005E000000}"/>
    <cellStyle name="Navadno 37 2" xfId="92" xr:uid="{00000000-0005-0000-0000-00005F000000}"/>
    <cellStyle name="Navadno 37 3" xfId="133" xr:uid="{00000000-0005-0000-0000-000060000000}"/>
    <cellStyle name="Navadno 38" xfId="38" xr:uid="{00000000-0005-0000-0000-000061000000}"/>
    <cellStyle name="Navadno 38 2" xfId="93" xr:uid="{00000000-0005-0000-0000-000062000000}"/>
    <cellStyle name="Navadno 38 3" xfId="134" xr:uid="{00000000-0005-0000-0000-000063000000}"/>
    <cellStyle name="Navadno 39" xfId="39" xr:uid="{00000000-0005-0000-0000-000064000000}"/>
    <cellStyle name="Navadno 39 2" xfId="94" xr:uid="{00000000-0005-0000-0000-000065000000}"/>
    <cellStyle name="Navadno 39 3" xfId="135" xr:uid="{00000000-0005-0000-0000-000066000000}"/>
    <cellStyle name="Navadno 4" xfId="40" xr:uid="{00000000-0005-0000-0000-000067000000}"/>
    <cellStyle name="Navadno 4 2" xfId="95" xr:uid="{00000000-0005-0000-0000-000068000000}"/>
    <cellStyle name="Navadno 4 3" xfId="136" xr:uid="{00000000-0005-0000-0000-000069000000}"/>
    <cellStyle name="Navadno 40" xfId="41" xr:uid="{00000000-0005-0000-0000-00006A000000}"/>
    <cellStyle name="Navadno 40 2" xfId="96" xr:uid="{00000000-0005-0000-0000-00006B000000}"/>
    <cellStyle name="Navadno 40 3" xfId="137" xr:uid="{00000000-0005-0000-0000-00006C000000}"/>
    <cellStyle name="Navadno 41" xfId="42" xr:uid="{00000000-0005-0000-0000-00006D000000}"/>
    <cellStyle name="Navadno 41 2" xfId="97" xr:uid="{00000000-0005-0000-0000-00006E000000}"/>
    <cellStyle name="Navadno 41 3" xfId="138" xr:uid="{00000000-0005-0000-0000-00006F000000}"/>
    <cellStyle name="Navadno 42" xfId="43" xr:uid="{00000000-0005-0000-0000-000070000000}"/>
    <cellStyle name="Navadno 42 2" xfId="98" xr:uid="{00000000-0005-0000-0000-000071000000}"/>
    <cellStyle name="Navadno 42 3" xfId="139" xr:uid="{00000000-0005-0000-0000-000072000000}"/>
    <cellStyle name="Navadno 43" xfId="44" xr:uid="{00000000-0005-0000-0000-000073000000}"/>
    <cellStyle name="Navadno 44" xfId="2" xr:uid="{00000000-0005-0000-0000-000074000000}"/>
    <cellStyle name="Navadno 45" xfId="61" xr:uid="{00000000-0005-0000-0000-000075000000}"/>
    <cellStyle name="Navadno 45 2" xfId="62" xr:uid="{00000000-0005-0000-0000-000076000000}"/>
    <cellStyle name="Navadno 45 3" xfId="145" xr:uid="{00000000-0005-0000-0000-000077000000}"/>
    <cellStyle name="Navadno 45 3 2" xfId="146" xr:uid="{00000000-0005-0000-0000-000078000000}"/>
    <cellStyle name="Navadno 45 4" xfId="148" xr:uid="{00000000-0005-0000-0000-000079000000}"/>
    <cellStyle name="Navadno 45 4 2" xfId="158" xr:uid="{00000000-0005-0000-0000-000079000000}"/>
    <cellStyle name="Navadno 46" xfId="150" xr:uid="{00000000-0005-0000-0000-0000C7000000}"/>
    <cellStyle name="Navadno 46 2" xfId="160" xr:uid="{00000000-0005-0000-0000-0000C7000000}"/>
    <cellStyle name="Navadno 5" xfId="45" xr:uid="{00000000-0005-0000-0000-00007A000000}"/>
    <cellStyle name="Navadno 5 2" xfId="99" xr:uid="{00000000-0005-0000-0000-00007B000000}"/>
    <cellStyle name="Navadno 5 3" xfId="140" xr:uid="{00000000-0005-0000-0000-00007C000000}"/>
    <cellStyle name="Navadno 6" xfId="46" xr:uid="{00000000-0005-0000-0000-00007D000000}"/>
    <cellStyle name="Navadno 6 2" xfId="100" xr:uid="{00000000-0005-0000-0000-00007E000000}"/>
    <cellStyle name="Navadno 6 3" xfId="141" xr:uid="{00000000-0005-0000-0000-00007F000000}"/>
    <cellStyle name="Navadno 7" xfId="47" xr:uid="{00000000-0005-0000-0000-000080000000}"/>
    <cellStyle name="Navadno 7 2" xfId="101" xr:uid="{00000000-0005-0000-0000-000081000000}"/>
    <cellStyle name="Navadno 7 3" xfId="142" xr:uid="{00000000-0005-0000-0000-000082000000}"/>
    <cellStyle name="Navadno 8" xfId="48" xr:uid="{00000000-0005-0000-0000-000083000000}"/>
    <cellStyle name="Navadno 8 2" xfId="102" xr:uid="{00000000-0005-0000-0000-000084000000}"/>
    <cellStyle name="Navadno 8 3" xfId="143" xr:uid="{00000000-0005-0000-0000-000085000000}"/>
    <cellStyle name="Navadno 9" xfId="49" xr:uid="{00000000-0005-0000-0000-000086000000}"/>
    <cellStyle name="Navadno 9 2" xfId="103" xr:uid="{00000000-0005-0000-0000-000087000000}"/>
    <cellStyle name="Navadno 9 3" xfId="144" xr:uid="{00000000-0005-0000-0000-000088000000}"/>
    <cellStyle name="Navadno_seznam toplotnih črpalk" xfId="164" xr:uid="{FDF700A6-1AE4-427C-B65E-FCC6FBF49DC9}"/>
    <cellStyle name="Navadno_seznam toplotnih črpalk 2" xfId="165" xr:uid="{A65A61F6-04C9-4601-98F3-8A9371381260}"/>
    <cellStyle name="Nevtralno 2" xfId="50" xr:uid="{00000000-0005-0000-0000-00008A000000}"/>
    <cellStyle name="Normal_SANITARNA" xfId="167" xr:uid="{00000000-0005-0000-0000-000001000000}"/>
    <cellStyle name="Odstotek" xfId="147" builtinId="5"/>
    <cellStyle name="Odstotek 2" xfId="51" xr:uid="{00000000-0005-0000-0000-00008E000000}"/>
    <cellStyle name="Poudarek1 2" xfId="52" xr:uid="{00000000-0005-0000-0000-00008F000000}"/>
    <cellStyle name="Prozent 2" xfId="53" xr:uid="{00000000-0005-0000-0000-000090000000}"/>
    <cellStyle name="Prozent 2 2" xfId="54" xr:uid="{00000000-0005-0000-0000-000091000000}"/>
    <cellStyle name="Računanje 2" xfId="55" xr:uid="{00000000-0005-0000-0000-000092000000}"/>
    <cellStyle name="Standard 2" xfId="56" xr:uid="{00000000-0005-0000-0000-000093000000}"/>
    <cellStyle name="Standard 2 2" xfId="57" xr:uid="{00000000-0005-0000-0000-000094000000}"/>
    <cellStyle name="Standard 3" xfId="58" xr:uid="{00000000-0005-0000-0000-000095000000}"/>
    <cellStyle name="Standard_DB_Auszug_Justus_von_Sonntag" xfId="59" xr:uid="{00000000-0005-0000-0000-000096000000}"/>
    <cellStyle name="Vejica" xfId="1" builtinId="3"/>
    <cellStyle name="Vejica 2" xfId="60" xr:uid="{00000000-0005-0000-0000-000098000000}"/>
    <cellStyle name="Vejica 2 2" xfId="153" xr:uid="{00000000-0005-0000-0000-0000C9000000}"/>
    <cellStyle name="Vejica 2 2 2" xfId="163" xr:uid="{00000000-0005-0000-0000-0000C9000000}"/>
    <cellStyle name="Vejica 2 3" xfId="157" xr:uid="{00000000-0005-0000-0000-000098000000}"/>
    <cellStyle name="Vejica 2 4" xfId="171" xr:uid="{00000000-0005-0000-0000-00006D000000}"/>
    <cellStyle name="Vejica 3" xfId="3" xr:uid="{00000000-0005-0000-0000-000099000000}"/>
    <cellStyle name="Vejica 3 2" xfId="155" xr:uid="{00000000-0005-0000-0000-000099000000}"/>
    <cellStyle name="Vejica 3 3" xfId="170" xr:uid="{00000000-0005-0000-0000-00006C000000}"/>
    <cellStyle name="Vejica 4" xfId="149" xr:uid="{58A03AED-8317-413A-B22F-37540659353A}"/>
    <cellStyle name="Vejica 4 2" xfId="159" xr:uid="{58A03AED-8317-413A-B22F-37540659353A}"/>
    <cellStyle name="Vejica 5" xfId="152" xr:uid="{00000000-0005-0000-0000-0000C8000000}"/>
    <cellStyle name="Vejica 5 2" xfId="162" xr:uid="{00000000-0005-0000-0000-0000C8000000}"/>
    <cellStyle name="Vejica 6" xfId="154" xr:uid="{00000000-0005-0000-0000-0000D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47625</xdr:rowOff>
    </xdr:from>
    <xdr:to>
      <xdr:col>1</xdr:col>
      <xdr:colOff>346381</xdr:colOff>
      <xdr:row>1</xdr:row>
      <xdr:rowOff>651181</xdr:rowOff>
    </xdr:to>
    <xdr:pic>
      <xdr:nvPicPr>
        <xdr:cNvPr id="2" name="Slika 1">
          <a:extLst>
            <a:ext uri="{FF2B5EF4-FFF2-40B4-BE49-F238E27FC236}">
              <a16:creationId xmlns:a16="http://schemas.microsoft.com/office/drawing/2014/main" id="{AFF85ECF-15CC-41EE-91B3-9D6A410DF1B1}"/>
            </a:ext>
          </a:extLst>
        </xdr:cNvPr>
        <xdr:cNvPicPr>
          <a:picLocks noChangeAspect="1"/>
        </xdr:cNvPicPr>
      </xdr:nvPicPr>
      <xdr:blipFill>
        <a:blip xmlns:r="http://schemas.openxmlformats.org/officeDocument/2006/relationships" r:embed="rId1"/>
        <a:stretch>
          <a:fillRect/>
        </a:stretch>
      </xdr:blipFill>
      <xdr:spPr>
        <a:xfrm>
          <a:off x="38100" y="238125"/>
          <a:ext cx="603556" cy="603556"/>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zoomScale="80" zoomScaleNormal="80" workbookViewId="0">
      <selection activeCell="U6" sqref="U6"/>
    </sheetView>
  </sheetViews>
  <sheetFormatPr defaultRowHeight="15" x14ac:dyDescent="0.25"/>
  <cols>
    <col min="1" max="1" width="4.42578125" customWidth="1"/>
    <col min="2" max="2" width="7.7109375" customWidth="1"/>
    <col min="6" max="6" width="5.85546875" customWidth="1"/>
    <col min="7" max="8" width="7.5703125" customWidth="1"/>
    <col min="9" max="9" width="7.42578125" customWidth="1"/>
    <col min="10" max="10" width="5.28515625" customWidth="1"/>
    <col min="11" max="11" width="10" customWidth="1"/>
  </cols>
  <sheetData>
    <row r="1" spans="1:11" s="18" customFormat="1" x14ac:dyDescent="0.25"/>
    <row r="2" spans="1:11" s="9" customFormat="1" ht="54" customHeight="1" x14ac:dyDescent="0.25">
      <c r="A2" s="40"/>
      <c r="B2" s="40"/>
      <c r="C2" s="155" t="s">
        <v>21</v>
      </c>
      <c r="D2" s="156"/>
      <c r="E2" s="156"/>
      <c r="F2" s="156"/>
      <c r="G2" s="156"/>
      <c r="H2" s="156"/>
      <c r="I2" s="156"/>
      <c r="J2" s="156"/>
      <c r="K2" s="156"/>
    </row>
    <row r="3" spans="1:11" ht="39.950000000000003" customHeight="1" x14ac:dyDescent="0.25">
      <c r="A3" s="152" t="s">
        <v>611</v>
      </c>
      <c r="B3" s="152"/>
      <c r="C3" s="152"/>
      <c r="D3" s="152"/>
      <c r="E3" s="152"/>
      <c r="F3" s="152"/>
      <c r="G3" s="152"/>
      <c r="H3" s="152"/>
      <c r="I3" s="152"/>
      <c r="J3" s="152"/>
      <c r="K3" s="152"/>
    </row>
    <row r="4" spans="1:11" s="1" customFormat="1" ht="14.25" x14ac:dyDescent="0.2">
      <c r="A4" s="159" t="s">
        <v>654</v>
      </c>
      <c r="B4" s="159"/>
      <c r="C4" s="159"/>
      <c r="D4" s="159"/>
      <c r="E4" s="159"/>
      <c r="F4" s="159"/>
      <c r="G4" s="159"/>
      <c r="H4" s="159"/>
      <c r="I4" s="159"/>
      <c r="J4" s="159"/>
      <c r="K4" s="159"/>
    </row>
    <row r="5" spans="1:11" x14ac:dyDescent="0.25">
      <c r="A5" s="1"/>
      <c r="B5" s="1"/>
      <c r="C5" s="1"/>
      <c r="D5" s="1"/>
      <c r="E5" s="1"/>
      <c r="F5" s="1"/>
      <c r="G5" s="1"/>
      <c r="H5" s="1"/>
      <c r="I5" s="1"/>
      <c r="J5" s="2"/>
      <c r="K5" s="2"/>
    </row>
    <row r="6" spans="1:11" s="11" customFormat="1" ht="351.75" customHeight="1" x14ac:dyDescent="0.25">
      <c r="A6" s="153" t="s">
        <v>26</v>
      </c>
      <c r="B6" s="153"/>
      <c r="C6" s="153"/>
      <c r="D6" s="153"/>
      <c r="E6" s="153"/>
      <c r="F6" s="153"/>
      <c r="G6" s="153"/>
      <c r="H6" s="153"/>
      <c r="I6" s="153"/>
      <c r="J6" s="153"/>
      <c r="K6" s="153"/>
    </row>
    <row r="7" spans="1:11" ht="12" customHeight="1" x14ac:dyDescent="0.25">
      <c r="A7" s="24"/>
      <c r="B7" s="37"/>
      <c r="C7" s="37"/>
      <c r="D7" s="37"/>
      <c r="E7" s="37"/>
      <c r="F7" s="37"/>
      <c r="G7" s="37"/>
      <c r="H7" s="37"/>
      <c r="I7" s="37"/>
      <c r="J7" s="37"/>
      <c r="K7" s="24"/>
    </row>
    <row r="8" spans="1:11" x14ac:dyDescent="0.25">
      <c r="A8" s="154" t="s">
        <v>2</v>
      </c>
      <c r="B8" s="154"/>
      <c r="C8" s="154"/>
      <c r="D8" s="154"/>
      <c r="E8" s="154"/>
      <c r="F8" s="154"/>
      <c r="G8" s="154"/>
      <c r="H8" s="154"/>
      <c r="I8" s="154"/>
      <c r="J8" s="154"/>
      <c r="K8" s="154"/>
    </row>
    <row r="9" spans="1:11" ht="44.25" customHeight="1" x14ac:dyDescent="0.25">
      <c r="A9" s="160" t="s">
        <v>20</v>
      </c>
      <c r="B9" s="160"/>
      <c r="C9" s="160"/>
      <c r="D9" s="160"/>
      <c r="E9" s="160"/>
      <c r="F9" s="160"/>
      <c r="G9" s="160"/>
      <c r="H9" s="160"/>
      <c r="I9" s="160"/>
      <c r="J9" s="160"/>
      <c r="K9" s="160"/>
    </row>
    <row r="10" spans="1:11" ht="10.5" customHeight="1" x14ac:dyDescent="0.25">
      <c r="A10" s="38"/>
      <c r="B10" s="38"/>
      <c r="C10" s="38"/>
      <c r="D10" s="38"/>
      <c r="E10" s="38"/>
      <c r="F10" s="38"/>
      <c r="G10" s="38"/>
      <c r="H10" s="38"/>
      <c r="I10" s="38"/>
      <c r="J10" s="38"/>
      <c r="K10" s="38"/>
    </row>
    <row r="11" spans="1:11" s="18" customFormat="1" ht="386.25" customHeight="1" x14ac:dyDescent="0.25">
      <c r="A11" s="153" t="s">
        <v>27</v>
      </c>
      <c r="B11" s="153"/>
      <c r="C11" s="153"/>
      <c r="D11" s="153"/>
      <c r="E11" s="153"/>
      <c r="F11" s="153"/>
      <c r="G11" s="153"/>
      <c r="H11" s="153"/>
      <c r="I11" s="153"/>
      <c r="J11" s="153"/>
      <c r="K11" s="153"/>
    </row>
    <row r="12" spans="1:11" ht="56.25" customHeight="1" x14ac:dyDescent="0.25">
      <c r="A12" s="158" t="s">
        <v>19</v>
      </c>
      <c r="B12" s="158"/>
      <c r="C12" s="158"/>
      <c r="D12" s="158"/>
      <c r="E12" s="158"/>
      <c r="F12" s="158"/>
      <c r="G12" s="158"/>
      <c r="H12" s="158"/>
      <c r="I12" s="158"/>
      <c r="J12" s="158"/>
      <c r="K12" s="158"/>
    </row>
    <row r="13" spans="1:11" s="5" customFormat="1" x14ac:dyDescent="0.25">
      <c r="A13" s="39"/>
      <c r="B13" s="39"/>
      <c r="C13" s="39"/>
      <c r="D13" s="39"/>
      <c r="E13" s="39"/>
      <c r="F13" s="39"/>
      <c r="G13" s="39"/>
      <c r="H13" s="39"/>
      <c r="I13" s="39"/>
      <c r="J13" s="39"/>
      <c r="K13" s="39"/>
    </row>
    <row r="14" spans="1:11" s="24" customFormat="1" ht="19.5" customHeight="1" x14ac:dyDescent="0.2">
      <c r="A14" s="157" t="s">
        <v>18</v>
      </c>
      <c r="B14" s="157"/>
      <c r="C14" s="157"/>
      <c r="D14" s="157"/>
      <c r="E14" s="157"/>
      <c r="F14" s="157"/>
      <c r="G14" s="157"/>
      <c r="H14" s="157"/>
      <c r="I14" s="157"/>
      <c r="J14" s="157"/>
      <c r="K14" s="157"/>
    </row>
    <row r="15" spans="1:11" x14ac:dyDescent="0.25">
      <c r="A15" s="3"/>
      <c r="B15" s="3"/>
      <c r="C15" s="3"/>
      <c r="D15" s="3"/>
      <c r="E15" s="3"/>
      <c r="F15" s="3"/>
      <c r="G15" s="3"/>
      <c r="H15" s="3"/>
      <c r="I15" s="3"/>
      <c r="J15" s="3"/>
      <c r="K15" s="3" t="s">
        <v>3</v>
      </c>
    </row>
  </sheetData>
  <mergeCells count="9">
    <mergeCell ref="A3:K3"/>
    <mergeCell ref="A6:K6"/>
    <mergeCell ref="A8:K8"/>
    <mergeCell ref="C2:K2"/>
    <mergeCell ref="A14:K14"/>
    <mergeCell ref="A11:K11"/>
    <mergeCell ref="A12:K12"/>
    <mergeCell ref="A4:K4"/>
    <mergeCell ref="A9:K9"/>
  </mergeCells>
  <pageMargins left="0.98425196850393704" right="0.39370078740157483"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1"/>
  <sheetViews>
    <sheetView zoomScale="80" zoomScaleNormal="80" workbookViewId="0">
      <pane ySplit="5" topLeftCell="A6" activePane="bottomLeft" state="frozen"/>
      <selection pane="bottomLeft" activeCell="H88" sqref="H88"/>
    </sheetView>
  </sheetViews>
  <sheetFormatPr defaultRowHeight="15" x14ac:dyDescent="0.25"/>
  <cols>
    <col min="1" max="1" width="29.7109375" customWidth="1"/>
    <col min="2" max="2" width="43.85546875" customWidth="1"/>
    <col min="3" max="3" width="18.42578125" customWidth="1"/>
    <col min="4" max="4" width="19" style="18" customWidth="1"/>
    <col min="5" max="5" width="17.42578125" style="25" customWidth="1"/>
    <col min="6" max="6" width="18" style="25" customWidth="1"/>
    <col min="7" max="7" width="23" style="25" customWidth="1"/>
    <col min="8" max="8" width="13.7109375" style="21" customWidth="1"/>
    <col min="9" max="11" width="18.7109375" customWidth="1"/>
    <col min="12" max="12" width="16" customWidth="1"/>
    <col min="16" max="16" width="20.85546875" customWidth="1"/>
  </cols>
  <sheetData>
    <row r="1" spans="1:15" s="5" customFormat="1" x14ac:dyDescent="0.25">
      <c r="D1" s="18"/>
      <c r="E1" s="25"/>
      <c r="F1" s="25"/>
      <c r="G1" s="25"/>
      <c r="H1" s="21"/>
    </row>
    <row r="2" spans="1:15" s="5" customFormat="1" ht="26.25" customHeight="1" x14ac:dyDescent="0.25">
      <c r="A2" s="152" t="s">
        <v>6</v>
      </c>
      <c r="B2" s="152"/>
      <c r="C2" s="152"/>
      <c r="D2" s="152"/>
      <c r="E2" s="152"/>
      <c r="F2" s="152"/>
      <c r="G2" s="152"/>
      <c r="H2" s="152"/>
      <c r="I2" s="8"/>
      <c r="J2" s="8"/>
      <c r="K2" s="8"/>
      <c r="L2" s="8"/>
      <c r="M2" s="7"/>
      <c r="N2" s="7"/>
      <c r="O2" s="1"/>
    </row>
    <row r="3" spans="1:15" s="5" customFormat="1" ht="45.75" customHeight="1" x14ac:dyDescent="0.25">
      <c r="A3" s="161" t="s">
        <v>10</v>
      </c>
      <c r="B3" s="162"/>
      <c r="C3" s="162"/>
      <c r="D3" s="162"/>
      <c r="E3" s="162"/>
      <c r="F3" s="162"/>
      <c r="G3" s="162"/>
      <c r="H3" s="162"/>
      <c r="I3" s="8"/>
      <c r="J3" s="8"/>
      <c r="K3" s="8"/>
      <c r="L3" s="8"/>
      <c r="M3" s="7"/>
      <c r="N3" s="7"/>
      <c r="O3" s="1"/>
    </row>
    <row r="5" spans="1:15" ht="70.5" customHeight="1" x14ac:dyDescent="0.25">
      <c r="A5" s="6" t="s">
        <v>0</v>
      </c>
      <c r="B5" s="6" t="s">
        <v>1</v>
      </c>
      <c r="C5" s="6" t="s">
        <v>5</v>
      </c>
      <c r="D5" s="19" t="s">
        <v>25</v>
      </c>
      <c r="E5" s="19" t="s">
        <v>17</v>
      </c>
      <c r="F5" s="19" t="s">
        <v>11</v>
      </c>
      <c r="G5" s="19" t="s">
        <v>12</v>
      </c>
      <c r="H5" s="22" t="s">
        <v>13</v>
      </c>
    </row>
    <row r="6" spans="1:15" s="18" customFormat="1" ht="25.5" customHeight="1" x14ac:dyDescent="0.25">
      <c r="A6" s="30" t="s">
        <v>28</v>
      </c>
      <c r="B6" s="30" t="s">
        <v>136</v>
      </c>
      <c r="C6" s="31">
        <v>20</v>
      </c>
      <c r="D6" s="31"/>
      <c r="E6" s="32">
        <v>80</v>
      </c>
      <c r="F6" s="32">
        <v>105</v>
      </c>
      <c r="G6" s="32">
        <v>9</v>
      </c>
      <c r="H6" s="33">
        <v>778.5</v>
      </c>
      <c r="I6" s="23"/>
    </row>
    <row r="7" spans="1:15" s="18" customFormat="1" ht="25.5" customHeight="1" x14ac:dyDescent="0.25">
      <c r="A7" s="30" t="s">
        <v>28</v>
      </c>
      <c r="B7" s="30" t="s">
        <v>29</v>
      </c>
      <c r="C7" s="31">
        <v>30</v>
      </c>
      <c r="D7" s="31"/>
      <c r="E7" s="32">
        <v>79</v>
      </c>
      <c r="F7" s="32">
        <v>112</v>
      </c>
      <c r="G7" s="32">
        <v>15</v>
      </c>
      <c r="H7" s="33">
        <v>1228.5</v>
      </c>
      <c r="I7" s="23"/>
    </row>
    <row r="8" spans="1:15" s="18" customFormat="1" ht="25.5" customHeight="1" x14ac:dyDescent="0.25">
      <c r="A8" s="30" t="s">
        <v>177</v>
      </c>
      <c r="B8" s="30" t="s">
        <v>178</v>
      </c>
      <c r="C8" s="31">
        <v>15</v>
      </c>
      <c r="D8" s="31"/>
      <c r="E8" s="32">
        <v>80</v>
      </c>
      <c r="F8" s="32">
        <v>237</v>
      </c>
      <c r="G8" s="32">
        <v>13</v>
      </c>
      <c r="H8" s="33">
        <v>553.5</v>
      </c>
      <c r="I8" s="23"/>
    </row>
    <row r="9" spans="1:15" s="18" customFormat="1" ht="25.5" customHeight="1" x14ac:dyDescent="0.25">
      <c r="A9" s="30" t="s">
        <v>177</v>
      </c>
      <c r="B9" s="30" t="s">
        <v>179</v>
      </c>
      <c r="C9" s="31">
        <v>20</v>
      </c>
      <c r="D9" s="31"/>
      <c r="E9" s="32">
        <v>78</v>
      </c>
      <c r="F9" s="32">
        <v>163</v>
      </c>
      <c r="G9" s="32">
        <v>16</v>
      </c>
      <c r="H9" s="33">
        <v>778.5</v>
      </c>
      <c r="I9" s="23"/>
    </row>
    <row r="10" spans="1:15" s="121" customFormat="1" ht="25.5" customHeight="1" x14ac:dyDescent="0.25">
      <c r="A10" s="30" t="s">
        <v>177</v>
      </c>
      <c r="B10" s="30" t="s">
        <v>571</v>
      </c>
      <c r="C10" s="31">
        <v>19</v>
      </c>
      <c r="D10" s="31"/>
      <c r="E10" s="32">
        <v>81</v>
      </c>
      <c r="F10" s="32">
        <v>41</v>
      </c>
      <c r="G10" s="32">
        <v>14</v>
      </c>
      <c r="H10" s="33">
        <v>734</v>
      </c>
      <c r="I10" s="23"/>
    </row>
    <row r="11" spans="1:15" s="121" customFormat="1" ht="25.5" customHeight="1" x14ac:dyDescent="0.25">
      <c r="A11" s="30" t="s">
        <v>177</v>
      </c>
      <c r="B11" s="30" t="s">
        <v>572</v>
      </c>
      <c r="C11" s="31">
        <v>19</v>
      </c>
      <c r="D11" s="31"/>
      <c r="E11" s="32">
        <v>81</v>
      </c>
      <c r="F11" s="32">
        <v>41</v>
      </c>
      <c r="G11" s="32">
        <v>14</v>
      </c>
      <c r="H11" s="33">
        <v>734</v>
      </c>
      <c r="I11" s="23"/>
    </row>
    <row r="12" spans="1:15" s="121" customFormat="1" ht="25.5" customHeight="1" x14ac:dyDescent="0.25">
      <c r="A12" s="30" t="s">
        <v>177</v>
      </c>
      <c r="B12" s="30" t="s">
        <v>573</v>
      </c>
      <c r="C12" s="31">
        <v>19</v>
      </c>
      <c r="D12" s="31"/>
      <c r="E12" s="32">
        <v>81</v>
      </c>
      <c r="F12" s="32">
        <v>41</v>
      </c>
      <c r="G12" s="32">
        <v>14</v>
      </c>
      <c r="H12" s="33">
        <v>734</v>
      </c>
      <c r="I12" s="23"/>
    </row>
    <row r="13" spans="1:15" s="18" customFormat="1" ht="25.5" customHeight="1" x14ac:dyDescent="0.25">
      <c r="A13" s="30" t="s">
        <v>177</v>
      </c>
      <c r="B13" s="30" t="s">
        <v>180</v>
      </c>
      <c r="C13" s="31">
        <v>25</v>
      </c>
      <c r="D13" s="31"/>
      <c r="E13" s="32">
        <v>81</v>
      </c>
      <c r="F13" s="32">
        <v>181</v>
      </c>
      <c r="G13" s="32">
        <v>14</v>
      </c>
      <c r="H13" s="33">
        <v>1003.5</v>
      </c>
      <c r="I13" s="23"/>
    </row>
    <row r="14" spans="1:15" s="95" customFormat="1" ht="25.5" customHeight="1" x14ac:dyDescent="0.25">
      <c r="A14" s="30" t="s">
        <v>177</v>
      </c>
      <c r="B14" s="30" t="s">
        <v>543</v>
      </c>
      <c r="C14" s="31">
        <v>27</v>
      </c>
      <c r="D14" s="31"/>
      <c r="E14" s="31">
        <v>78</v>
      </c>
      <c r="F14" s="31">
        <v>298</v>
      </c>
      <c r="G14" s="31">
        <v>9</v>
      </c>
      <c r="H14" s="31">
        <v>1094</v>
      </c>
      <c r="I14" s="23"/>
    </row>
    <row r="15" spans="1:15" s="95" customFormat="1" ht="25.5" customHeight="1" x14ac:dyDescent="0.25">
      <c r="A15" s="30" t="s">
        <v>177</v>
      </c>
      <c r="B15" s="30" t="s">
        <v>544</v>
      </c>
      <c r="C15" s="31">
        <v>27</v>
      </c>
      <c r="D15" s="31"/>
      <c r="E15" s="31">
        <v>78</v>
      </c>
      <c r="F15" s="31">
        <v>298</v>
      </c>
      <c r="G15" s="31">
        <v>9</v>
      </c>
      <c r="H15" s="31">
        <v>1094</v>
      </c>
      <c r="I15" s="23"/>
    </row>
    <row r="16" spans="1:15" s="18" customFormat="1" ht="25.5" customHeight="1" x14ac:dyDescent="0.25">
      <c r="A16" s="30" t="s">
        <v>177</v>
      </c>
      <c r="B16" s="30" t="s">
        <v>181</v>
      </c>
      <c r="C16" s="31">
        <v>30</v>
      </c>
      <c r="D16" s="31"/>
      <c r="E16" s="32">
        <v>81</v>
      </c>
      <c r="F16" s="32">
        <v>32</v>
      </c>
      <c r="G16" s="32">
        <v>14</v>
      </c>
      <c r="H16" s="33">
        <v>1228.5</v>
      </c>
      <c r="I16" s="23"/>
    </row>
    <row r="17" spans="1:9" s="18" customFormat="1" ht="25.5" customHeight="1" x14ac:dyDescent="0.25">
      <c r="A17" s="30" t="s">
        <v>177</v>
      </c>
      <c r="B17" s="30" t="s">
        <v>182</v>
      </c>
      <c r="C17" s="31">
        <v>35</v>
      </c>
      <c r="D17" s="31"/>
      <c r="E17" s="32">
        <v>78</v>
      </c>
      <c r="F17" s="32">
        <v>248</v>
      </c>
      <c r="G17" s="32">
        <v>13</v>
      </c>
      <c r="H17" s="33">
        <v>1453.5</v>
      </c>
      <c r="I17" s="23"/>
    </row>
    <row r="18" spans="1:9" s="18" customFormat="1" ht="25.5" customHeight="1" x14ac:dyDescent="0.25">
      <c r="A18" s="30" t="s">
        <v>177</v>
      </c>
      <c r="B18" s="30" t="s">
        <v>183</v>
      </c>
      <c r="C18" s="31">
        <v>40</v>
      </c>
      <c r="D18" s="31"/>
      <c r="E18" s="32">
        <v>81</v>
      </c>
      <c r="F18" s="32">
        <v>37</v>
      </c>
      <c r="G18" s="32">
        <v>12</v>
      </c>
      <c r="H18" s="33">
        <v>1678.5</v>
      </c>
      <c r="I18" s="23"/>
    </row>
    <row r="19" spans="1:9" s="18" customFormat="1" ht="25.5" customHeight="1" x14ac:dyDescent="0.25">
      <c r="A19" s="30" t="s">
        <v>177</v>
      </c>
      <c r="B19" s="30" t="s">
        <v>184</v>
      </c>
      <c r="C19" s="31">
        <v>49</v>
      </c>
      <c r="D19" s="31"/>
      <c r="E19" s="32">
        <v>81</v>
      </c>
      <c r="F19" s="32">
        <v>37</v>
      </c>
      <c r="G19" s="32">
        <v>12</v>
      </c>
      <c r="H19" s="33">
        <v>2083.5</v>
      </c>
      <c r="I19" s="23"/>
    </row>
    <row r="20" spans="1:9" s="18" customFormat="1" ht="25.5" customHeight="1" x14ac:dyDescent="0.25">
      <c r="A20" s="30" t="s">
        <v>177</v>
      </c>
      <c r="B20" s="30" t="s">
        <v>185</v>
      </c>
      <c r="C20" s="31">
        <v>70</v>
      </c>
      <c r="D20" s="31"/>
      <c r="E20" s="32">
        <v>81</v>
      </c>
      <c r="F20" s="32">
        <v>223</v>
      </c>
      <c r="G20" s="32">
        <v>10</v>
      </c>
      <c r="H20" s="33">
        <v>3028.5</v>
      </c>
      <c r="I20" s="23"/>
    </row>
    <row r="21" spans="1:9" s="18" customFormat="1" ht="25.5" customHeight="1" x14ac:dyDescent="0.25">
      <c r="A21" s="30" t="s">
        <v>39</v>
      </c>
      <c r="B21" s="30" t="s">
        <v>40</v>
      </c>
      <c r="C21" s="31">
        <v>21</v>
      </c>
      <c r="D21" s="31">
        <v>10</v>
      </c>
      <c r="E21" s="32">
        <v>79</v>
      </c>
      <c r="F21" s="32">
        <v>218</v>
      </c>
      <c r="G21" s="32">
        <v>12</v>
      </c>
      <c r="H21" s="33">
        <v>823.5</v>
      </c>
      <c r="I21" s="23"/>
    </row>
    <row r="22" spans="1:9" s="18" customFormat="1" ht="25.5" customHeight="1" x14ac:dyDescent="0.25">
      <c r="A22" s="30" t="s">
        <v>39</v>
      </c>
      <c r="B22" s="30" t="s">
        <v>41</v>
      </c>
      <c r="C22" s="31">
        <v>20</v>
      </c>
      <c r="D22" s="31">
        <v>10</v>
      </c>
      <c r="E22" s="32">
        <v>79</v>
      </c>
      <c r="F22" s="32">
        <v>308</v>
      </c>
      <c r="G22" s="32">
        <v>14</v>
      </c>
      <c r="H22" s="33">
        <v>778.5</v>
      </c>
      <c r="I22" s="23"/>
    </row>
    <row r="23" spans="1:9" s="18" customFormat="1" ht="25.5" customHeight="1" x14ac:dyDescent="0.25">
      <c r="A23" s="30" t="s">
        <v>39</v>
      </c>
      <c r="B23" s="30" t="s">
        <v>42</v>
      </c>
      <c r="C23" s="31">
        <v>25</v>
      </c>
      <c r="D23" s="31">
        <v>12</v>
      </c>
      <c r="E23" s="32">
        <v>80</v>
      </c>
      <c r="F23" s="32">
        <v>233</v>
      </c>
      <c r="G23" s="32">
        <v>14</v>
      </c>
      <c r="H23" s="33">
        <v>1003.5</v>
      </c>
      <c r="I23" s="23"/>
    </row>
    <row r="24" spans="1:9" s="18" customFormat="1" ht="25.5" customHeight="1" x14ac:dyDescent="0.25">
      <c r="A24" s="30" t="s">
        <v>39</v>
      </c>
      <c r="B24" s="30" t="s">
        <v>43</v>
      </c>
      <c r="C24" s="31">
        <v>25</v>
      </c>
      <c r="D24" s="31">
        <v>11</v>
      </c>
      <c r="E24" s="32">
        <v>80</v>
      </c>
      <c r="F24" s="32">
        <v>147</v>
      </c>
      <c r="G24" s="32">
        <v>16</v>
      </c>
      <c r="H24" s="33">
        <v>1003.5</v>
      </c>
      <c r="I24" s="23"/>
    </row>
    <row r="25" spans="1:9" s="18" customFormat="1" ht="25.5" customHeight="1" x14ac:dyDescent="0.25">
      <c r="A25" s="30" t="s">
        <v>39</v>
      </c>
      <c r="B25" s="30" t="s">
        <v>44</v>
      </c>
      <c r="C25" s="31">
        <v>30</v>
      </c>
      <c r="D25" s="31">
        <v>15</v>
      </c>
      <c r="E25" s="32">
        <v>80</v>
      </c>
      <c r="F25" s="32">
        <v>226</v>
      </c>
      <c r="G25" s="32">
        <v>16</v>
      </c>
      <c r="H25" s="33">
        <v>1228.5</v>
      </c>
      <c r="I25" s="23"/>
    </row>
    <row r="26" spans="1:9" s="18" customFormat="1" ht="25.5" customHeight="1" x14ac:dyDescent="0.25">
      <c r="A26" s="30" t="s">
        <v>39</v>
      </c>
      <c r="B26" s="30" t="s">
        <v>45</v>
      </c>
      <c r="C26" s="31">
        <v>30</v>
      </c>
      <c r="D26" s="31">
        <v>15</v>
      </c>
      <c r="E26" s="32">
        <v>80</v>
      </c>
      <c r="F26" s="32">
        <v>164</v>
      </c>
      <c r="G26" s="32">
        <v>9</v>
      </c>
      <c r="H26" s="33">
        <v>1228.5</v>
      </c>
      <c r="I26" s="23"/>
    </row>
    <row r="27" spans="1:9" s="18" customFormat="1" ht="25.5" customHeight="1" x14ac:dyDescent="0.25">
      <c r="A27" s="30" t="s">
        <v>39</v>
      </c>
      <c r="B27" s="30" t="s">
        <v>46</v>
      </c>
      <c r="C27" s="31">
        <v>35</v>
      </c>
      <c r="D27" s="31">
        <v>17</v>
      </c>
      <c r="E27" s="32">
        <v>80</v>
      </c>
      <c r="F27" s="32">
        <v>219</v>
      </c>
      <c r="G27" s="32">
        <v>18</v>
      </c>
      <c r="H27" s="33">
        <v>1453.5</v>
      </c>
      <c r="I27" s="23"/>
    </row>
    <row r="28" spans="1:9" s="18" customFormat="1" ht="25.5" customHeight="1" x14ac:dyDescent="0.25">
      <c r="A28" s="30" t="s">
        <v>39</v>
      </c>
      <c r="B28" s="30" t="s">
        <v>47</v>
      </c>
      <c r="C28" s="31">
        <v>43</v>
      </c>
      <c r="D28" s="31">
        <v>22</v>
      </c>
      <c r="E28" s="32">
        <v>79</v>
      </c>
      <c r="F28" s="32">
        <v>208</v>
      </c>
      <c r="G28" s="32">
        <v>12</v>
      </c>
      <c r="H28" s="33">
        <v>1813.5</v>
      </c>
      <c r="I28" s="23"/>
    </row>
    <row r="29" spans="1:9" s="18" customFormat="1" ht="25.5" customHeight="1" x14ac:dyDescent="0.25">
      <c r="A29" s="30" t="s">
        <v>39</v>
      </c>
      <c r="B29" s="30" t="s">
        <v>48</v>
      </c>
      <c r="C29" s="31">
        <v>44</v>
      </c>
      <c r="D29" s="31">
        <v>22</v>
      </c>
      <c r="E29" s="32">
        <v>79</v>
      </c>
      <c r="F29" s="32">
        <v>243</v>
      </c>
      <c r="G29" s="32">
        <v>15</v>
      </c>
      <c r="H29" s="33">
        <v>1858.5</v>
      </c>
      <c r="I29" s="23"/>
    </row>
    <row r="30" spans="1:9" s="18" customFormat="1" ht="25.5" customHeight="1" x14ac:dyDescent="0.25">
      <c r="A30" s="30" t="s">
        <v>39</v>
      </c>
      <c r="B30" s="30" t="s">
        <v>49</v>
      </c>
      <c r="C30" s="31">
        <v>54</v>
      </c>
      <c r="D30" s="31">
        <v>26</v>
      </c>
      <c r="E30" s="32">
        <v>79</v>
      </c>
      <c r="F30" s="32">
        <v>151</v>
      </c>
      <c r="G30" s="32">
        <v>14</v>
      </c>
      <c r="H30" s="33">
        <v>2308.5</v>
      </c>
      <c r="I30" s="23"/>
    </row>
    <row r="31" spans="1:9" s="18" customFormat="1" ht="25.5" customHeight="1" x14ac:dyDescent="0.25">
      <c r="A31" s="30" t="s">
        <v>39</v>
      </c>
      <c r="B31" s="30" t="s">
        <v>50</v>
      </c>
      <c r="C31" s="31">
        <v>55</v>
      </c>
      <c r="D31" s="31">
        <v>25</v>
      </c>
      <c r="E31" s="32">
        <v>80</v>
      </c>
      <c r="F31" s="32">
        <v>180</v>
      </c>
      <c r="G31" s="32">
        <v>10</v>
      </c>
      <c r="H31" s="33">
        <v>2353.5</v>
      </c>
      <c r="I31" s="23"/>
    </row>
    <row r="32" spans="1:9" s="18" customFormat="1" ht="25.5" customHeight="1" x14ac:dyDescent="0.25">
      <c r="A32" s="30" t="s">
        <v>53</v>
      </c>
      <c r="B32" s="30" t="s">
        <v>131</v>
      </c>
      <c r="C32" s="31">
        <v>18</v>
      </c>
      <c r="D32" s="31"/>
      <c r="E32" s="32">
        <v>80</v>
      </c>
      <c r="F32" s="32">
        <v>164</v>
      </c>
      <c r="G32" s="32">
        <v>28</v>
      </c>
      <c r="H32" s="33">
        <v>688.5</v>
      </c>
      <c r="I32" s="23"/>
    </row>
    <row r="33" spans="1:9" s="18" customFormat="1" ht="25.5" customHeight="1" x14ac:dyDescent="0.25">
      <c r="A33" s="30" t="s">
        <v>53</v>
      </c>
      <c r="B33" s="30" t="s">
        <v>132</v>
      </c>
      <c r="C33" s="31">
        <v>25</v>
      </c>
      <c r="D33" s="31"/>
      <c r="E33" s="32">
        <v>79</v>
      </c>
      <c r="F33" s="32">
        <v>144</v>
      </c>
      <c r="G33" s="32">
        <v>28</v>
      </c>
      <c r="H33" s="33">
        <v>1003.5</v>
      </c>
      <c r="I33" s="23"/>
    </row>
    <row r="34" spans="1:9" s="18" customFormat="1" ht="25.5" customHeight="1" x14ac:dyDescent="0.25">
      <c r="A34" s="30" t="s">
        <v>53</v>
      </c>
      <c r="B34" s="30" t="s">
        <v>133</v>
      </c>
      <c r="C34" s="31">
        <v>32</v>
      </c>
      <c r="D34" s="31"/>
      <c r="E34" s="32">
        <v>79</v>
      </c>
      <c r="F34" s="32">
        <v>159</v>
      </c>
      <c r="G34" s="32">
        <v>27</v>
      </c>
      <c r="H34" s="33">
        <v>1318.5</v>
      </c>
      <c r="I34" s="23"/>
    </row>
    <row r="35" spans="1:9" s="18" customFormat="1" ht="25.5" customHeight="1" x14ac:dyDescent="0.25">
      <c r="A35" s="30" t="s">
        <v>53</v>
      </c>
      <c r="B35" s="30" t="s">
        <v>134</v>
      </c>
      <c r="C35" s="31">
        <v>40</v>
      </c>
      <c r="D35" s="31"/>
      <c r="E35" s="32">
        <v>79</v>
      </c>
      <c r="F35" s="32">
        <v>177</v>
      </c>
      <c r="G35" s="32">
        <v>25</v>
      </c>
      <c r="H35" s="33">
        <v>1678.5</v>
      </c>
      <c r="I35" s="23"/>
    </row>
    <row r="36" spans="1:9" s="18" customFormat="1" ht="25.5" customHeight="1" x14ac:dyDescent="0.25">
      <c r="A36" s="30" t="s">
        <v>53</v>
      </c>
      <c r="B36" s="30" t="s">
        <v>135</v>
      </c>
      <c r="C36" s="31">
        <v>50</v>
      </c>
      <c r="D36" s="31"/>
      <c r="E36" s="32">
        <v>79</v>
      </c>
      <c r="F36" s="32">
        <v>194</v>
      </c>
      <c r="G36" s="32">
        <v>24</v>
      </c>
      <c r="H36" s="33">
        <v>2128.5</v>
      </c>
      <c r="I36" s="23"/>
    </row>
    <row r="37" spans="1:9" s="18" customFormat="1" ht="25.5" customHeight="1" x14ac:dyDescent="0.25">
      <c r="A37" s="30" t="s">
        <v>211</v>
      </c>
      <c r="B37" s="30" t="s">
        <v>212</v>
      </c>
      <c r="C37" s="31">
        <v>20</v>
      </c>
      <c r="D37" s="31">
        <v>10</v>
      </c>
      <c r="E37" s="32">
        <v>80</v>
      </c>
      <c r="F37" s="32">
        <v>445</v>
      </c>
      <c r="G37" s="32">
        <v>8</v>
      </c>
      <c r="H37" s="33">
        <v>779</v>
      </c>
      <c r="I37" s="23"/>
    </row>
    <row r="38" spans="1:9" s="18" customFormat="1" ht="25.5" customHeight="1" x14ac:dyDescent="0.25">
      <c r="A38" s="30" t="s">
        <v>211</v>
      </c>
      <c r="B38" s="30" t="s">
        <v>213</v>
      </c>
      <c r="C38" s="31">
        <v>25</v>
      </c>
      <c r="D38" s="31">
        <v>12.5</v>
      </c>
      <c r="E38" s="32">
        <v>81</v>
      </c>
      <c r="F38" s="32">
        <v>302</v>
      </c>
      <c r="G38" s="32">
        <v>9</v>
      </c>
      <c r="H38" s="33">
        <v>1004</v>
      </c>
      <c r="I38" s="23"/>
    </row>
    <row r="39" spans="1:9" s="18" customFormat="1" ht="25.5" customHeight="1" x14ac:dyDescent="0.25">
      <c r="A39" s="30" t="s">
        <v>211</v>
      </c>
      <c r="B39" s="30" t="s">
        <v>214</v>
      </c>
      <c r="C39" s="31">
        <v>30</v>
      </c>
      <c r="D39" s="31">
        <v>15</v>
      </c>
      <c r="E39" s="32">
        <v>82</v>
      </c>
      <c r="F39" s="32">
        <v>159</v>
      </c>
      <c r="G39" s="32">
        <v>9</v>
      </c>
      <c r="H39" s="33">
        <v>1229</v>
      </c>
      <c r="I39" s="23"/>
    </row>
    <row r="40" spans="1:9" s="18" customFormat="1" ht="25.5" customHeight="1" x14ac:dyDescent="0.25">
      <c r="A40" s="30" t="s">
        <v>211</v>
      </c>
      <c r="B40" s="30" t="s">
        <v>215</v>
      </c>
      <c r="C40" s="31">
        <v>10</v>
      </c>
      <c r="D40" s="31">
        <v>5</v>
      </c>
      <c r="E40" s="32">
        <v>81</v>
      </c>
      <c r="F40" s="32">
        <v>463</v>
      </c>
      <c r="G40" s="32">
        <v>11</v>
      </c>
      <c r="H40" s="33">
        <v>329</v>
      </c>
      <c r="I40" s="23"/>
    </row>
    <row r="41" spans="1:9" s="18" customFormat="1" ht="25.5" customHeight="1" x14ac:dyDescent="0.25">
      <c r="A41" s="30" t="s">
        <v>211</v>
      </c>
      <c r="B41" s="30" t="s">
        <v>216</v>
      </c>
      <c r="C41" s="31">
        <v>18</v>
      </c>
      <c r="D41" s="31">
        <v>9</v>
      </c>
      <c r="E41" s="32">
        <v>81</v>
      </c>
      <c r="F41" s="32">
        <v>138</v>
      </c>
      <c r="G41" s="32">
        <v>6</v>
      </c>
      <c r="H41" s="33">
        <v>689</v>
      </c>
      <c r="I41" s="23"/>
    </row>
    <row r="42" spans="1:9" s="18" customFormat="1" ht="25.5" customHeight="1" x14ac:dyDescent="0.25">
      <c r="A42" s="30" t="s">
        <v>211</v>
      </c>
      <c r="B42" s="30" t="s">
        <v>217</v>
      </c>
      <c r="C42" s="31">
        <v>26</v>
      </c>
      <c r="D42" s="31">
        <v>13</v>
      </c>
      <c r="E42" s="32">
        <v>81</v>
      </c>
      <c r="F42" s="32">
        <v>131</v>
      </c>
      <c r="G42" s="32">
        <v>6</v>
      </c>
      <c r="H42" s="33">
        <v>1049</v>
      </c>
      <c r="I42" s="23"/>
    </row>
    <row r="43" spans="1:9" s="18" customFormat="1" ht="25.5" customHeight="1" x14ac:dyDescent="0.25">
      <c r="A43" s="30" t="s">
        <v>211</v>
      </c>
      <c r="B43" s="30" t="s">
        <v>218</v>
      </c>
      <c r="C43" s="31">
        <v>32.5</v>
      </c>
      <c r="D43" s="31">
        <v>16</v>
      </c>
      <c r="E43" s="32">
        <v>82</v>
      </c>
      <c r="F43" s="32">
        <v>360</v>
      </c>
      <c r="G43" s="32">
        <v>8</v>
      </c>
      <c r="H43" s="33">
        <v>1341</v>
      </c>
      <c r="I43" s="23"/>
    </row>
    <row r="44" spans="1:9" s="18" customFormat="1" ht="25.5" customHeight="1" x14ac:dyDescent="0.25">
      <c r="A44" s="30" t="s">
        <v>211</v>
      </c>
      <c r="B44" s="30" t="s">
        <v>372</v>
      </c>
      <c r="C44" s="31">
        <v>26</v>
      </c>
      <c r="D44" s="31">
        <v>7.6</v>
      </c>
      <c r="E44" s="32">
        <v>78</v>
      </c>
      <c r="F44" s="32">
        <v>339</v>
      </c>
      <c r="G44" s="32">
        <v>11</v>
      </c>
      <c r="H44" s="33">
        <f>C44*45*(1-2.7/C44)</f>
        <v>1048.5</v>
      </c>
      <c r="I44" s="23"/>
    </row>
    <row r="45" spans="1:9" s="95" customFormat="1" ht="25.5" customHeight="1" x14ac:dyDescent="0.25">
      <c r="A45" s="45" t="s">
        <v>521</v>
      </c>
      <c r="B45" s="35" t="s">
        <v>535</v>
      </c>
      <c r="C45" s="90">
        <v>17</v>
      </c>
      <c r="D45" s="90" t="s">
        <v>536</v>
      </c>
      <c r="E45" s="115" t="s">
        <v>537</v>
      </c>
      <c r="F45" s="90">
        <v>493</v>
      </c>
      <c r="G45" s="90">
        <v>15</v>
      </c>
      <c r="H45" s="90" t="s">
        <v>538</v>
      </c>
      <c r="I45" s="23"/>
    </row>
    <row r="46" spans="1:9" s="95" customFormat="1" ht="25.5" customHeight="1" x14ac:dyDescent="0.25">
      <c r="A46" s="45" t="s">
        <v>521</v>
      </c>
      <c r="B46" s="35" t="s">
        <v>539</v>
      </c>
      <c r="C46" s="90">
        <v>40</v>
      </c>
      <c r="D46" s="90" t="s">
        <v>540</v>
      </c>
      <c r="E46" s="115" t="s">
        <v>541</v>
      </c>
      <c r="F46" s="90">
        <v>151</v>
      </c>
      <c r="G46" s="90">
        <v>11</v>
      </c>
      <c r="H46" s="90">
        <v>1679</v>
      </c>
      <c r="I46" s="23"/>
    </row>
    <row r="47" spans="1:9" s="18" customFormat="1" ht="25.5" customHeight="1" x14ac:dyDescent="0.25">
      <c r="A47" s="30" t="s">
        <v>189</v>
      </c>
      <c r="B47" s="30" t="s">
        <v>190</v>
      </c>
      <c r="C47" s="31">
        <v>25</v>
      </c>
      <c r="D47" s="31"/>
      <c r="E47" s="32">
        <v>80</v>
      </c>
      <c r="F47" s="32">
        <v>158</v>
      </c>
      <c r="G47" s="32">
        <v>22</v>
      </c>
      <c r="H47" s="33">
        <v>1003.5</v>
      </c>
      <c r="I47" s="23"/>
    </row>
    <row r="48" spans="1:9" s="18" customFormat="1" ht="25.5" customHeight="1" x14ac:dyDescent="0.25">
      <c r="A48" s="30" t="s">
        <v>189</v>
      </c>
      <c r="B48" s="30" t="s">
        <v>191</v>
      </c>
      <c r="C48" s="31">
        <v>31</v>
      </c>
      <c r="D48" s="31"/>
      <c r="E48" s="32">
        <v>80</v>
      </c>
      <c r="F48" s="32">
        <v>146</v>
      </c>
      <c r="G48" s="32">
        <v>22</v>
      </c>
      <c r="H48" s="33">
        <v>1273.5</v>
      </c>
      <c r="I48" s="23"/>
    </row>
    <row r="49" spans="1:9" s="18" customFormat="1" ht="25.5" customHeight="1" x14ac:dyDescent="0.25">
      <c r="A49" s="30" t="s">
        <v>189</v>
      </c>
      <c r="B49" s="30" t="s">
        <v>192</v>
      </c>
      <c r="C49" s="31">
        <v>35</v>
      </c>
      <c r="D49" s="31"/>
      <c r="E49" s="32">
        <v>80</v>
      </c>
      <c r="F49" s="32">
        <v>138</v>
      </c>
      <c r="G49" s="32">
        <v>22</v>
      </c>
      <c r="H49" s="33">
        <v>1453.5</v>
      </c>
      <c r="I49" s="23"/>
    </row>
    <row r="50" spans="1:9" s="18" customFormat="1" ht="25.5" customHeight="1" x14ac:dyDescent="0.25">
      <c r="A50" s="30" t="s">
        <v>189</v>
      </c>
      <c r="B50" s="30" t="s">
        <v>193</v>
      </c>
      <c r="C50" s="31">
        <v>45</v>
      </c>
      <c r="D50" s="31"/>
      <c r="E50" s="32">
        <v>80</v>
      </c>
      <c r="F50" s="32">
        <v>117</v>
      </c>
      <c r="G50" s="32">
        <v>22</v>
      </c>
      <c r="H50" s="33">
        <v>1903.5</v>
      </c>
      <c r="I50" s="23"/>
    </row>
    <row r="51" spans="1:9" s="18" customFormat="1" ht="25.5" customHeight="1" x14ac:dyDescent="0.25">
      <c r="A51" s="30" t="s">
        <v>189</v>
      </c>
      <c r="B51" s="30" t="s">
        <v>194</v>
      </c>
      <c r="C51" s="31">
        <v>25</v>
      </c>
      <c r="D51" s="31">
        <v>12.5</v>
      </c>
      <c r="E51" s="32">
        <v>80</v>
      </c>
      <c r="F51" s="32">
        <v>244</v>
      </c>
      <c r="G51" s="32">
        <v>15</v>
      </c>
      <c r="H51" s="33">
        <v>1003.5</v>
      </c>
      <c r="I51" s="23"/>
    </row>
    <row r="52" spans="1:9" s="18" customFormat="1" ht="25.5" customHeight="1" x14ac:dyDescent="0.25">
      <c r="A52" s="30" t="s">
        <v>189</v>
      </c>
      <c r="B52" s="30" t="s">
        <v>195</v>
      </c>
      <c r="C52" s="31">
        <v>32</v>
      </c>
      <c r="D52" s="31">
        <v>16</v>
      </c>
      <c r="E52" s="32">
        <v>80</v>
      </c>
      <c r="F52" s="32">
        <v>230</v>
      </c>
      <c r="G52" s="32">
        <v>16</v>
      </c>
      <c r="H52" s="33">
        <v>1318.5</v>
      </c>
      <c r="I52" s="23"/>
    </row>
    <row r="53" spans="1:9" s="18" customFormat="1" ht="25.5" customHeight="1" x14ac:dyDescent="0.25">
      <c r="A53" s="30" t="s">
        <v>189</v>
      </c>
      <c r="B53" s="30" t="s">
        <v>196</v>
      </c>
      <c r="C53" s="31">
        <v>34</v>
      </c>
      <c r="D53" s="31">
        <v>17</v>
      </c>
      <c r="E53" s="32">
        <v>81</v>
      </c>
      <c r="F53" s="32">
        <v>226</v>
      </c>
      <c r="G53" s="32">
        <v>17</v>
      </c>
      <c r="H53" s="33">
        <v>1408.5</v>
      </c>
      <c r="I53" s="23"/>
    </row>
    <row r="54" spans="1:9" s="18" customFormat="1" ht="25.5" customHeight="1" x14ac:dyDescent="0.25">
      <c r="A54" s="30" t="s">
        <v>189</v>
      </c>
      <c r="B54" s="30" t="s">
        <v>197</v>
      </c>
      <c r="C54" s="31">
        <v>45</v>
      </c>
      <c r="D54" s="31">
        <v>22.5</v>
      </c>
      <c r="E54" s="32">
        <v>81</v>
      </c>
      <c r="F54" s="32">
        <v>204</v>
      </c>
      <c r="G54" s="32">
        <v>19</v>
      </c>
      <c r="H54" s="33">
        <v>1903.5</v>
      </c>
      <c r="I54" s="23"/>
    </row>
    <row r="55" spans="1:9" s="18" customFormat="1" ht="25.5" customHeight="1" x14ac:dyDescent="0.25">
      <c r="A55" s="30" t="s">
        <v>373</v>
      </c>
      <c r="B55" s="30" t="s">
        <v>374</v>
      </c>
      <c r="C55" s="31">
        <v>20</v>
      </c>
      <c r="D55" s="31"/>
      <c r="E55" s="32">
        <v>83</v>
      </c>
      <c r="F55" s="32">
        <v>33</v>
      </c>
      <c r="G55" s="32">
        <v>13</v>
      </c>
      <c r="H55" s="33">
        <f t="shared" ref="H55:H98" si="0">C55*45*(1-2.7/C55)</f>
        <v>778.5</v>
      </c>
      <c r="I55" s="23"/>
    </row>
    <row r="56" spans="1:9" s="18" customFormat="1" ht="25.5" customHeight="1" x14ac:dyDescent="0.25">
      <c r="A56" s="30" t="s">
        <v>373</v>
      </c>
      <c r="B56" s="30" t="s">
        <v>375</v>
      </c>
      <c r="C56" s="31">
        <v>28</v>
      </c>
      <c r="D56" s="31"/>
      <c r="E56" s="32">
        <v>83</v>
      </c>
      <c r="F56" s="32">
        <v>27</v>
      </c>
      <c r="G56" s="32">
        <v>8</v>
      </c>
      <c r="H56" s="33">
        <f t="shared" si="0"/>
        <v>1138.5</v>
      </c>
    </row>
    <row r="57" spans="1:9" s="18" customFormat="1" ht="25.5" customHeight="1" x14ac:dyDescent="0.25">
      <c r="A57" s="30" t="s">
        <v>373</v>
      </c>
      <c r="B57" s="30" t="s">
        <v>474</v>
      </c>
      <c r="C57" s="31">
        <v>40</v>
      </c>
      <c r="D57" s="31" t="s">
        <v>475</v>
      </c>
      <c r="E57" s="31">
        <v>83</v>
      </c>
      <c r="F57" s="31">
        <v>36</v>
      </c>
      <c r="G57" s="31">
        <v>13</v>
      </c>
      <c r="H57" s="31">
        <v>1679</v>
      </c>
    </row>
    <row r="58" spans="1:9" s="18" customFormat="1" ht="25.5" customHeight="1" x14ac:dyDescent="0.25">
      <c r="A58" s="30" t="s">
        <v>373</v>
      </c>
      <c r="B58" s="30" t="s">
        <v>476</v>
      </c>
      <c r="C58" s="31">
        <v>40</v>
      </c>
      <c r="D58" s="31" t="s">
        <v>475</v>
      </c>
      <c r="E58" s="31">
        <v>83</v>
      </c>
      <c r="F58" s="31">
        <v>36</v>
      </c>
      <c r="G58" s="31">
        <v>13</v>
      </c>
      <c r="H58" s="31">
        <v>1679</v>
      </c>
    </row>
    <row r="59" spans="1:9" s="18" customFormat="1" ht="25.5" customHeight="1" x14ac:dyDescent="0.25">
      <c r="A59" s="30" t="s">
        <v>373</v>
      </c>
      <c r="B59" s="30" t="s">
        <v>477</v>
      </c>
      <c r="C59" s="31">
        <v>47</v>
      </c>
      <c r="D59" s="31" t="s">
        <v>475</v>
      </c>
      <c r="E59" s="31">
        <v>83</v>
      </c>
      <c r="F59" s="31">
        <v>42</v>
      </c>
      <c r="G59" s="31">
        <v>15</v>
      </c>
      <c r="H59" s="31">
        <v>1994</v>
      </c>
      <c r="I59" s="84"/>
    </row>
    <row r="60" spans="1:9" s="18" customFormat="1" ht="25.5" customHeight="1" x14ac:dyDescent="0.25">
      <c r="A60" s="30" t="s">
        <v>373</v>
      </c>
      <c r="B60" s="30" t="s">
        <v>478</v>
      </c>
      <c r="C60" s="31">
        <v>47</v>
      </c>
      <c r="D60" s="31" t="s">
        <v>475</v>
      </c>
      <c r="E60" s="31">
        <v>83</v>
      </c>
      <c r="F60" s="31">
        <v>42</v>
      </c>
      <c r="G60" s="31">
        <v>15</v>
      </c>
      <c r="H60" s="31">
        <v>1994</v>
      </c>
      <c r="I60" s="84"/>
    </row>
    <row r="61" spans="1:9" s="85" customFormat="1" ht="25.5" customHeight="1" x14ac:dyDescent="0.25">
      <c r="A61" s="30" t="s">
        <v>373</v>
      </c>
      <c r="B61" s="30" t="s">
        <v>479</v>
      </c>
      <c r="C61" s="87">
        <v>16</v>
      </c>
      <c r="D61" s="87" t="s">
        <v>475</v>
      </c>
      <c r="E61" s="87">
        <v>82</v>
      </c>
      <c r="F61" s="87">
        <v>37</v>
      </c>
      <c r="G61" s="87">
        <v>7</v>
      </c>
      <c r="H61" s="88">
        <v>599</v>
      </c>
      <c r="I61" s="84"/>
    </row>
    <row r="62" spans="1:9" s="121" customFormat="1" ht="25.5" customHeight="1" x14ac:dyDescent="0.25">
      <c r="A62" s="30" t="s">
        <v>373</v>
      </c>
      <c r="B62" s="30" t="s">
        <v>602</v>
      </c>
      <c r="C62" s="31">
        <v>16</v>
      </c>
      <c r="D62" s="31" t="s">
        <v>475</v>
      </c>
      <c r="E62" s="31">
        <v>82</v>
      </c>
      <c r="F62" s="31">
        <v>29</v>
      </c>
      <c r="G62" s="31">
        <v>1</v>
      </c>
      <c r="H62" s="31">
        <v>599</v>
      </c>
      <c r="I62" s="84"/>
    </row>
    <row r="63" spans="1:9" s="85" customFormat="1" ht="25.5" customHeight="1" x14ac:dyDescent="0.25">
      <c r="A63" s="30" t="s">
        <v>373</v>
      </c>
      <c r="B63" s="30" t="s">
        <v>480</v>
      </c>
      <c r="C63" s="31">
        <v>20</v>
      </c>
      <c r="D63" s="31" t="s">
        <v>475</v>
      </c>
      <c r="E63" s="31">
        <v>82</v>
      </c>
      <c r="F63" s="31">
        <v>38</v>
      </c>
      <c r="G63" s="31">
        <v>10</v>
      </c>
      <c r="H63" s="31">
        <v>779</v>
      </c>
      <c r="I63" s="84"/>
    </row>
    <row r="64" spans="1:9" s="121" customFormat="1" ht="25.5" customHeight="1" x14ac:dyDescent="0.25">
      <c r="A64" s="30" t="s">
        <v>373</v>
      </c>
      <c r="B64" s="30" t="s">
        <v>603</v>
      </c>
      <c r="C64" s="31">
        <v>20</v>
      </c>
      <c r="D64" s="31" t="s">
        <v>475</v>
      </c>
      <c r="E64" s="31">
        <v>82</v>
      </c>
      <c r="F64" s="31">
        <v>28</v>
      </c>
      <c r="G64" s="31">
        <v>2</v>
      </c>
      <c r="H64" s="31">
        <v>779</v>
      </c>
      <c r="I64" s="84"/>
    </row>
    <row r="65" spans="1:9" s="121" customFormat="1" ht="25.5" customHeight="1" x14ac:dyDescent="0.25">
      <c r="A65" s="30" t="s">
        <v>373</v>
      </c>
      <c r="B65" s="30" t="s">
        <v>606</v>
      </c>
      <c r="C65" s="31">
        <v>26</v>
      </c>
      <c r="D65" s="31" t="s">
        <v>475</v>
      </c>
      <c r="E65" s="31">
        <v>82</v>
      </c>
      <c r="F65" s="31">
        <v>34</v>
      </c>
      <c r="G65" s="31">
        <v>11</v>
      </c>
      <c r="H65" s="31">
        <v>1049</v>
      </c>
      <c r="I65" s="84"/>
    </row>
    <row r="66" spans="1:9" s="121" customFormat="1" ht="25.5" customHeight="1" x14ac:dyDescent="0.25">
      <c r="A66" s="30" t="s">
        <v>373</v>
      </c>
      <c r="B66" s="30" t="s">
        <v>607</v>
      </c>
      <c r="C66" s="31">
        <v>26</v>
      </c>
      <c r="D66" s="31" t="s">
        <v>475</v>
      </c>
      <c r="E66" s="31">
        <v>82</v>
      </c>
      <c r="F66" s="31">
        <v>25</v>
      </c>
      <c r="G66" s="31">
        <v>2</v>
      </c>
      <c r="H66" s="31">
        <v>1049</v>
      </c>
      <c r="I66" s="84"/>
    </row>
    <row r="67" spans="1:9" s="95" customFormat="1" ht="25.5" customHeight="1" x14ac:dyDescent="0.25">
      <c r="A67" s="30" t="s">
        <v>373</v>
      </c>
      <c r="B67" s="30" t="s">
        <v>560</v>
      </c>
      <c r="C67" s="31">
        <v>32</v>
      </c>
      <c r="D67" s="31" t="s">
        <v>475</v>
      </c>
      <c r="E67" s="31">
        <v>83</v>
      </c>
      <c r="F67" s="31">
        <v>31</v>
      </c>
      <c r="G67" s="31">
        <v>12</v>
      </c>
      <c r="H67" s="31">
        <v>1319</v>
      </c>
      <c r="I67" s="84"/>
    </row>
    <row r="68" spans="1:9" s="121" customFormat="1" ht="25.5" customHeight="1" x14ac:dyDescent="0.25">
      <c r="A68" s="30" t="s">
        <v>373</v>
      </c>
      <c r="B68" s="30" t="s">
        <v>604</v>
      </c>
      <c r="C68" s="31">
        <v>32</v>
      </c>
      <c r="D68" s="31" t="s">
        <v>475</v>
      </c>
      <c r="E68" s="31">
        <v>83</v>
      </c>
      <c r="F68" s="31">
        <v>23</v>
      </c>
      <c r="G68" s="31">
        <v>2</v>
      </c>
      <c r="H68" s="31">
        <v>1319</v>
      </c>
      <c r="I68" s="84"/>
    </row>
    <row r="69" spans="1:9" s="121" customFormat="1" ht="25.5" customHeight="1" x14ac:dyDescent="0.25">
      <c r="A69" s="30" t="s">
        <v>373</v>
      </c>
      <c r="B69" s="30" t="s">
        <v>601</v>
      </c>
      <c r="C69" s="31">
        <v>40</v>
      </c>
      <c r="D69" s="31" t="s">
        <v>475</v>
      </c>
      <c r="E69" s="31">
        <v>83</v>
      </c>
      <c r="F69" s="31">
        <v>26</v>
      </c>
      <c r="G69" s="31">
        <v>13</v>
      </c>
      <c r="H69" s="31">
        <v>1680</v>
      </c>
      <c r="I69" s="84"/>
    </row>
    <row r="70" spans="1:9" s="121" customFormat="1" ht="25.5" customHeight="1" x14ac:dyDescent="0.25">
      <c r="A70" s="30" t="s">
        <v>373</v>
      </c>
      <c r="B70" s="30" t="s">
        <v>605</v>
      </c>
      <c r="C70" s="31">
        <v>40</v>
      </c>
      <c r="D70" s="31" t="s">
        <v>475</v>
      </c>
      <c r="E70" s="31">
        <v>83</v>
      </c>
      <c r="F70" s="31">
        <v>19</v>
      </c>
      <c r="G70" s="31">
        <v>2</v>
      </c>
      <c r="H70" s="31">
        <v>1680</v>
      </c>
      <c r="I70" s="84"/>
    </row>
    <row r="71" spans="1:9" s="121" customFormat="1" ht="25.5" customHeight="1" x14ac:dyDescent="0.25">
      <c r="A71" s="97" t="s">
        <v>620</v>
      </c>
      <c r="B71" s="97" t="s">
        <v>621</v>
      </c>
      <c r="C71" s="129">
        <v>23</v>
      </c>
      <c r="D71" s="88">
        <v>10.79</v>
      </c>
      <c r="E71" s="144">
        <v>83</v>
      </c>
      <c r="F71" s="129">
        <v>144</v>
      </c>
      <c r="G71" s="129">
        <v>12</v>
      </c>
      <c r="H71" s="129">
        <v>870</v>
      </c>
      <c r="I71" s="84"/>
    </row>
    <row r="72" spans="1:9" s="121" customFormat="1" ht="25.5" customHeight="1" x14ac:dyDescent="0.25">
      <c r="A72" s="97" t="s">
        <v>620</v>
      </c>
      <c r="B72" s="97" t="s">
        <v>622</v>
      </c>
      <c r="C72" s="129">
        <v>32</v>
      </c>
      <c r="D72" s="88">
        <v>15.26</v>
      </c>
      <c r="E72" s="144">
        <v>84</v>
      </c>
      <c r="F72" s="129">
        <v>465</v>
      </c>
      <c r="G72" s="129">
        <v>7</v>
      </c>
      <c r="H72" s="129">
        <v>1320</v>
      </c>
      <c r="I72" s="84"/>
    </row>
    <row r="73" spans="1:9" s="121" customFormat="1" ht="25.5" customHeight="1" x14ac:dyDescent="0.25">
      <c r="A73" s="97" t="s">
        <v>620</v>
      </c>
      <c r="B73" s="97" t="s">
        <v>623</v>
      </c>
      <c r="C73" s="129">
        <v>40</v>
      </c>
      <c r="D73" s="88">
        <v>19.760000000000002</v>
      </c>
      <c r="E73" s="144">
        <v>83</v>
      </c>
      <c r="F73" s="129">
        <v>171</v>
      </c>
      <c r="G73" s="129">
        <v>8</v>
      </c>
      <c r="H73" s="129">
        <v>1680</v>
      </c>
      <c r="I73" s="84"/>
    </row>
    <row r="74" spans="1:9" s="121" customFormat="1" ht="25.5" customHeight="1" x14ac:dyDescent="0.25">
      <c r="A74" s="142" t="s">
        <v>620</v>
      </c>
      <c r="B74" s="142" t="s">
        <v>624</v>
      </c>
      <c r="C74" s="138">
        <v>50</v>
      </c>
      <c r="D74" s="143">
        <v>23.34</v>
      </c>
      <c r="E74" s="145">
        <v>84</v>
      </c>
      <c r="F74" s="138">
        <v>200</v>
      </c>
      <c r="G74" s="138">
        <v>16</v>
      </c>
      <c r="H74" s="138">
        <v>2129</v>
      </c>
      <c r="I74" s="84"/>
    </row>
    <row r="75" spans="1:9" s="18" customFormat="1" ht="25.5" customHeight="1" x14ac:dyDescent="0.25">
      <c r="A75" s="30" t="s">
        <v>354</v>
      </c>
      <c r="B75" s="30" t="s">
        <v>355</v>
      </c>
      <c r="C75" s="31">
        <v>15</v>
      </c>
      <c r="D75" s="31"/>
      <c r="E75" s="32">
        <v>80</v>
      </c>
      <c r="F75" s="32" t="s">
        <v>356</v>
      </c>
      <c r="G75" s="32" t="s">
        <v>357</v>
      </c>
      <c r="H75" s="33">
        <f t="shared" si="0"/>
        <v>553.5</v>
      </c>
    </row>
    <row r="76" spans="1:9" s="18" customFormat="1" ht="25.5" customHeight="1" x14ac:dyDescent="0.25">
      <c r="A76" s="30" t="s">
        <v>354</v>
      </c>
      <c r="B76" s="30" t="s">
        <v>358</v>
      </c>
      <c r="C76" s="31">
        <v>20</v>
      </c>
      <c r="D76" s="31"/>
      <c r="E76" s="32">
        <v>81</v>
      </c>
      <c r="F76" s="32" t="s">
        <v>356</v>
      </c>
      <c r="G76" s="32" t="s">
        <v>357</v>
      </c>
      <c r="H76" s="33">
        <f t="shared" si="0"/>
        <v>778.5</v>
      </c>
    </row>
    <row r="77" spans="1:9" s="18" customFormat="1" ht="25.5" customHeight="1" x14ac:dyDescent="0.25">
      <c r="A77" s="30" t="s">
        <v>354</v>
      </c>
      <c r="B77" s="30" t="s">
        <v>359</v>
      </c>
      <c r="C77" s="31">
        <v>20</v>
      </c>
      <c r="D77" s="31"/>
      <c r="E77" s="32">
        <v>79</v>
      </c>
      <c r="F77" s="32" t="s">
        <v>356</v>
      </c>
      <c r="G77" s="32" t="s">
        <v>357</v>
      </c>
      <c r="H77" s="33">
        <f t="shared" si="0"/>
        <v>778.5</v>
      </c>
      <c r="I77" s="23"/>
    </row>
    <row r="78" spans="1:9" s="18" customFormat="1" ht="25.5" customHeight="1" x14ac:dyDescent="0.25">
      <c r="A78" s="30" t="s">
        <v>354</v>
      </c>
      <c r="B78" s="30" t="s">
        <v>360</v>
      </c>
      <c r="C78" s="31">
        <v>30</v>
      </c>
      <c r="D78" s="31"/>
      <c r="E78" s="32">
        <v>80</v>
      </c>
      <c r="F78" s="32" t="s">
        <v>356</v>
      </c>
      <c r="G78" s="32" t="s">
        <v>357</v>
      </c>
      <c r="H78" s="33">
        <f t="shared" si="0"/>
        <v>1228.5</v>
      </c>
      <c r="I78" s="23"/>
    </row>
    <row r="79" spans="1:9" s="18" customFormat="1" ht="25.5" customHeight="1" x14ac:dyDescent="0.25">
      <c r="A79" s="30" t="s">
        <v>354</v>
      </c>
      <c r="B79" s="30" t="s">
        <v>361</v>
      </c>
      <c r="C79" s="31">
        <v>40</v>
      </c>
      <c r="D79" s="31"/>
      <c r="E79" s="32">
        <v>81</v>
      </c>
      <c r="F79" s="32" t="s">
        <v>356</v>
      </c>
      <c r="G79" s="32" t="s">
        <v>357</v>
      </c>
      <c r="H79" s="33">
        <f t="shared" si="0"/>
        <v>1678.5</v>
      </c>
      <c r="I79" s="23"/>
    </row>
    <row r="80" spans="1:9" s="18" customFormat="1" ht="25.5" customHeight="1" x14ac:dyDescent="0.25">
      <c r="A80" s="30" t="s">
        <v>354</v>
      </c>
      <c r="B80" s="30" t="s">
        <v>362</v>
      </c>
      <c r="C80" s="31">
        <v>45</v>
      </c>
      <c r="D80" s="31"/>
      <c r="E80" s="32">
        <v>82</v>
      </c>
      <c r="F80" s="32" t="s">
        <v>356</v>
      </c>
      <c r="G80" s="32" t="s">
        <v>357</v>
      </c>
      <c r="H80" s="33">
        <f t="shared" si="0"/>
        <v>1903.5</v>
      </c>
      <c r="I80" s="23"/>
    </row>
    <row r="81" spans="1:9" s="18" customFormat="1" ht="25.5" customHeight="1" x14ac:dyDescent="0.25">
      <c r="A81" s="30" t="s">
        <v>354</v>
      </c>
      <c r="B81" s="30" t="s">
        <v>363</v>
      </c>
      <c r="C81" s="31">
        <v>22</v>
      </c>
      <c r="D81" s="31"/>
      <c r="E81" s="32">
        <v>83</v>
      </c>
      <c r="F81" s="32" t="s">
        <v>356</v>
      </c>
      <c r="G81" s="32" t="s">
        <v>357</v>
      </c>
      <c r="H81" s="33">
        <f t="shared" si="0"/>
        <v>868.49999999999989</v>
      </c>
      <c r="I81" s="23"/>
    </row>
    <row r="82" spans="1:9" s="18" customFormat="1" ht="25.5" customHeight="1" x14ac:dyDescent="0.25">
      <c r="A82" s="30" t="s">
        <v>354</v>
      </c>
      <c r="B82" s="30" t="s">
        <v>364</v>
      </c>
      <c r="C82" s="31">
        <v>28</v>
      </c>
      <c r="D82" s="31"/>
      <c r="E82" s="32">
        <v>82</v>
      </c>
      <c r="F82" s="32" t="s">
        <v>356</v>
      </c>
      <c r="G82" s="32" t="s">
        <v>357</v>
      </c>
      <c r="H82" s="33">
        <f t="shared" si="0"/>
        <v>1138.5</v>
      </c>
      <c r="I82" s="23"/>
    </row>
    <row r="83" spans="1:9" s="18" customFormat="1" ht="25.5" customHeight="1" x14ac:dyDescent="0.25">
      <c r="A83" s="30" t="s">
        <v>354</v>
      </c>
      <c r="B83" s="30" t="s">
        <v>365</v>
      </c>
      <c r="C83" s="31">
        <v>34</v>
      </c>
      <c r="D83" s="31"/>
      <c r="E83" s="32">
        <v>81</v>
      </c>
      <c r="F83" s="32" t="s">
        <v>356</v>
      </c>
      <c r="G83" s="32" t="s">
        <v>357</v>
      </c>
      <c r="H83" s="33">
        <f t="shared" si="0"/>
        <v>1408.5</v>
      </c>
      <c r="I83" s="23"/>
    </row>
    <row r="84" spans="1:9" s="18" customFormat="1" ht="25.5" customHeight="1" x14ac:dyDescent="0.25">
      <c r="A84" s="30" t="s">
        <v>354</v>
      </c>
      <c r="B84" s="30" t="s">
        <v>366</v>
      </c>
      <c r="C84" s="31">
        <v>40</v>
      </c>
      <c r="D84" s="31"/>
      <c r="E84" s="32">
        <v>81</v>
      </c>
      <c r="F84" s="32" t="s">
        <v>356</v>
      </c>
      <c r="G84" s="32" t="s">
        <v>357</v>
      </c>
      <c r="H84" s="33">
        <f t="shared" si="0"/>
        <v>1678.5</v>
      </c>
      <c r="I84" s="23"/>
    </row>
    <row r="85" spans="1:9" s="18" customFormat="1" ht="25.5" customHeight="1" x14ac:dyDescent="0.25">
      <c r="A85" s="30" t="s">
        <v>354</v>
      </c>
      <c r="B85" s="30" t="s">
        <v>367</v>
      </c>
      <c r="C85" s="31">
        <v>50</v>
      </c>
      <c r="D85" s="31"/>
      <c r="E85" s="32">
        <v>81</v>
      </c>
      <c r="F85" s="32" t="s">
        <v>356</v>
      </c>
      <c r="G85" s="32" t="s">
        <v>357</v>
      </c>
      <c r="H85" s="33">
        <f t="shared" si="0"/>
        <v>2128.5</v>
      </c>
      <c r="I85" s="23"/>
    </row>
    <row r="86" spans="1:9" s="18" customFormat="1" ht="25.5" customHeight="1" x14ac:dyDescent="0.25">
      <c r="A86" s="30" t="s">
        <v>354</v>
      </c>
      <c r="B86" s="30" t="s">
        <v>368</v>
      </c>
      <c r="C86" s="31">
        <v>60</v>
      </c>
      <c r="D86" s="31"/>
      <c r="E86" s="32">
        <v>81</v>
      </c>
      <c r="F86" s="32" t="s">
        <v>356</v>
      </c>
      <c r="G86" s="32" t="s">
        <v>357</v>
      </c>
      <c r="H86" s="33">
        <f t="shared" si="0"/>
        <v>2578.5</v>
      </c>
      <c r="I86" s="23"/>
    </row>
    <row r="87" spans="1:9" s="121" customFormat="1" ht="25.5" customHeight="1" x14ac:dyDescent="0.25">
      <c r="A87" s="30" t="s">
        <v>350</v>
      </c>
      <c r="B87" s="30" t="s">
        <v>632</v>
      </c>
      <c r="C87" s="31">
        <v>17</v>
      </c>
      <c r="D87" s="31"/>
      <c r="E87" s="31">
        <v>83</v>
      </c>
      <c r="F87" s="31">
        <v>28</v>
      </c>
      <c r="G87" s="31">
        <v>12</v>
      </c>
      <c r="H87" s="31">
        <v>645</v>
      </c>
      <c r="I87" s="23"/>
    </row>
    <row r="88" spans="1:9" s="121" customFormat="1" ht="25.5" customHeight="1" x14ac:dyDescent="0.25">
      <c r="A88" s="30" t="s">
        <v>350</v>
      </c>
      <c r="B88" s="30" t="s">
        <v>633</v>
      </c>
      <c r="C88" s="31">
        <v>19.399999999999999</v>
      </c>
      <c r="D88" s="31"/>
      <c r="E88" s="31">
        <v>83</v>
      </c>
      <c r="F88" s="31">
        <v>40</v>
      </c>
      <c r="G88" s="31">
        <v>14</v>
      </c>
      <c r="H88" s="31">
        <v>752</v>
      </c>
      <c r="I88" s="23"/>
    </row>
    <row r="89" spans="1:9" s="121" customFormat="1" ht="25.5" customHeight="1" x14ac:dyDescent="0.25">
      <c r="A89" s="30" t="s">
        <v>350</v>
      </c>
      <c r="B89" s="30" t="s">
        <v>634</v>
      </c>
      <c r="C89" s="31">
        <v>23</v>
      </c>
      <c r="D89" s="31"/>
      <c r="E89" s="31">
        <v>83</v>
      </c>
      <c r="F89" s="31">
        <v>41</v>
      </c>
      <c r="G89" s="31">
        <v>18</v>
      </c>
      <c r="H89" s="31">
        <v>935</v>
      </c>
      <c r="I89" s="23"/>
    </row>
    <row r="90" spans="1:9" s="18" customFormat="1" ht="25.5" customHeight="1" x14ac:dyDescent="0.25">
      <c r="A90" s="30" t="s">
        <v>350</v>
      </c>
      <c r="B90" s="30" t="s">
        <v>351</v>
      </c>
      <c r="C90" s="31">
        <v>25.4</v>
      </c>
      <c r="D90" s="31">
        <v>12.7</v>
      </c>
      <c r="E90" s="32">
        <v>80</v>
      </c>
      <c r="F90" s="32">
        <v>58</v>
      </c>
      <c r="G90" s="32">
        <v>14</v>
      </c>
      <c r="H90" s="33">
        <f t="shared" si="0"/>
        <v>1021.5</v>
      </c>
      <c r="I90" s="23"/>
    </row>
    <row r="91" spans="1:9" s="18" customFormat="1" ht="25.5" customHeight="1" x14ac:dyDescent="0.25">
      <c r="A91" s="30" t="s">
        <v>350</v>
      </c>
      <c r="B91" s="30" t="s">
        <v>370</v>
      </c>
      <c r="C91" s="31">
        <v>30</v>
      </c>
      <c r="D91" s="31">
        <v>14.9</v>
      </c>
      <c r="E91" s="32">
        <v>82</v>
      </c>
      <c r="F91" s="32">
        <v>190</v>
      </c>
      <c r="G91" s="32">
        <v>13</v>
      </c>
      <c r="H91" s="33">
        <f t="shared" si="0"/>
        <v>1228.5</v>
      </c>
      <c r="I91" s="23"/>
    </row>
    <row r="92" spans="1:9" s="18" customFormat="1" ht="25.5" customHeight="1" x14ac:dyDescent="0.25">
      <c r="A92" s="30" t="s">
        <v>350</v>
      </c>
      <c r="B92" s="30" t="s">
        <v>371</v>
      </c>
      <c r="C92" s="31">
        <v>40</v>
      </c>
      <c r="D92" s="31">
        <v>20</v>
      </c>
      <c r="E92" s="32">
        <v>82</v>
      </c>
      <c r="F92" s="32">
        <v>167</v>
      </c>
      <c r="G92" s="32">
        <v>11</v>
      </c>
      <c r="H92" s="33">
        <f t="shared" si="0"/>
        <v>1678.5</v>
      </c>
      <c r="I92" s="23"/>
    </row>
    <row r="93" spans="1:9" s="18" customFormat="1" ht="25.5" customHeight="1" x14ac:dyDescent="0.25">
      <c r="A93" s="30" t="s">
        <v>350</v>
      </c>
      <c r="B93" s="30" t="s">
        <v>352</v>
      </c>
      <c r="C93" s="31">
        <v>49</v>
      </c>
      <c r="D93" s="31">
        <v>24.5</v>
      </c>
      <c r="E93" s="32">
        <v>82</v>
      </c>
      <c r="F93" s="32">
        <v>97</v>
      </c>
      <c r="G93" s="32">
        <v>10</v>
      </c>
      <c r="H93" s="33">
        <f t="shared" si="0"/>
        <v>2083.5</v>
      </c>
      <c r="I93" s="23"/>
    </row>
    <row r="94" spans="1:9" s="18" customFormat="1" ht="25.5" customHeight="1" x14ac:dyDescent="0.25">
      <c r="A94" s="30" t="s">
        <v>350</v>
      </c>
      <c r="B94" s="30" t="s">
        <v>353</v>
      </c>
      <c r="C94" s="31">
        <v>60</v>
      </c>
      <c r="D94" s="31">
        <v>21.8</v>
      </c>
      <c r="E94" s="32">
        <v>82</v>
      </c>
      <c r="F94" s="32">
        <v>121</v>
      </c>
      <c r="G94" s="32">
        <v>7</v>
      </c>
      <c r="H94" s="33">
        <f t="shared" si="0"/>
        <v>2578.5</v>
      </c>
      <c r="I94" s="23"/>
    </row>
    <row r="95" spans="1:9" s="18" customFormat="1" ht="25.5" customHeight="1" x14ac:dyDescent="0.25">
      <c r="A95" s="30" t="s">
        <v>219</v>
      </c>
      <c r="B95" s="30" t="s">
        <v>376</v>
      </c>
      <c r="C95" s="31">
        <v>18</v>
      </c>
      <c r="D95" s="31"/>
      <c r="E95" s="32">
        <v>81</v>
      </c>
      <c r="F95" s="32">
        <v>29</v>
      </c>
      <c r="G95" s="32">
        <v>12</v>
      </c>
      <c r="H95" s="33">
        <f t="shared" si="0"/>
        <v>688.5</v>
      </c>
      <c r="I95" s="23"/>
    </row>
    <row r="96" spans="1:9" s="18" customFormat="1" ht="25.5" customHeight="1" x14ac:dyDescent="0.25">
      <c r="A96" s="30" t="s">
        <v>219</v>
      </c>
      <c r="B96" s="30" t="s">
        <v>377</v>
      </c>
      <c r="C96" s="31">
        <v>20</v>
      </c>
      <c r="D96" s="31"/>
      <c r="E96" s="32">
        <v>81</v>
      </c>
      <c r="F96" s="32">
        <v>34</v>
      </c>
      <c r="G96" s="32">
        <v>12</v>
      </c>
      <c r="H96" s="33">
        <f t="shared" si="0"/>
        <v>778.5</v>
      </c>
      <c r="I96" s="23"/>
    </row>
    <row r="97" spans="1:9" s="18" customFormat="1" ht="25.5" customHeight="1" x14ac:dyDescent="0.25">
      <c r="A97" s="30" t="s">
        <v>219</v>
      </c>
      <c r="B97" s="30" t="s">
        <v>378</v>
      </c>
      <c r="C97" s="31">
        <v>30</v>
      </c>
      <c r="D97" s="31"/>
      <c r="E97" s="32">
        <v>81</v>
      </c>
      <c r="F97" s="32">
        <v>32</v>
      </c>
      <c r="G97" s="32">
        <v>11</v>
      </c>
      <c r="H97" s="33">
        <f t="shared" si="0"/>
        <v>1228.5</v>
      </c>
      <c r="I97" s="23"/>
    </row>
    <row r="98" spans="1:9" s="18" customFormat="1" ht="25.5" customHeight="1" x14ac:dyDescent="0.25">
      <c r="A98" s="30" t="s">
        <v>219</v>
      </c>
      <c r="B98" s="30" t="s">
        <v>379</v>
      </c>
      <c r="C98" s="31">
        <v>40</v>
      </c>
      <c r="D98" s="31"/>
      <c r="E98" s="32">
        <v>80</v>
      </c>
      <c r="F98" s="32">
        <v>32</v>
      </c>
      <c r="G98" s="32">
        <v>11</v>
      </c>
      <c r="H98" s="33">
        <f t="shared" si="0"/>
        <v>1678.5</v>
      </c>
      <c r="I98" s="23"/>
    </row>
    <row r="99" spans="1:9" s="89" customFormat="1" ht="25.5" customHeight="1" x14ac:dyDescent="0.25">
      <c r="A99" s="30" t="s">
        <v>282</v>
      </c>
      <c r="B99" s="30" t="s">
        <v>490</v>
      </c>
      <c r="C99" s="31">
        <v>21</v>
      </c>
      <c r="D99" s="31"/>
      <c r="E99" s="31">
        <v>81</v>
      </c>
      <c r="F99" s="31">
        <v>273</v>
      </c>
      <c r="G99" s="31">
        <v>15</v>
      </c>
      <c r="H99" s="31">
        <v>1000</v>
      </c>
      <c r="I99" s="23"/>
    </row>
    <row r="100" spans="1:9" s="18" customFormat="1" ht="25.5" customHeight="1" x14ac:dyDescent="0.25">
      <c r="A100" s="30" t="s">
        <v>30</v>
      </c>
      <c r="B100" s="30" t="s">
        <v>31</v>
      </c>
      <c r="C100" s="31">
        <v>15</v>
      </c>
      <c r="D100" s="31"/>
      <c r="E100" s="32">
        <v>79</v>
      </c>
      <c r="F100" s="32">
        <v>46</v>
      </c>
      <c r="G100" s="32">
        <v>11</v>
      </c>
      <c r="H100" s="33">
        <v>553.5</v>
      </c>
      <c r="I100" s="23"/>
    </row>
    <row r="101" spans="1:9" s="18" customFormat="1" ht="25.5" customHeight="1" x14ac:dyDescent="0.25">
      <c r="A101" s="30" t="s">
        <v>30</v>
      </c>
      <c r="B101" s="30" t="s">
        <v>32</v>
      </c>
      <c r="C101" s="31">
        <v>20</v>
      </c>
      <c r="D101" s="31"/>
      <c r="E101" s="32">
        <v>79</v>
      </c>
      <c r="F101" s="32">
        <v>39</v>
      </c>
      <c r="G101" s="32">
        <v>12</v>
      </c>
      <c r="H101" s="33">
        <v>778.5</v>
      </c>
      <c r="I101" s="23"/>
    </row>
    <row r="102" spans="1:9" s="18" customFormat="1" ht="25.5" customHeight="1" x14ac:dyDescent="0.25">
      <c r="A102" s="30" t="s">
        <v>30</v>
      </c>
      <c r="B102" s="30" t="s">
        <v>141</v>
      </c>
      <c r="C102" s="31">
        <v>18</v>
      </c>
      <c r="D102" s="31"/>
      <c r="E102" s="32">
        <v>82</v>
      </c>
      <c r="F102" s="32">
        <v>37</v>
      </c>
      <c r="G102" s="32">
        <v>13</v>
      </c>
      <c r="H102" s="33">
        <v>688.5</v>
      </c>
      <c r="I102" s="23"/>
    </row>
    <row r="103" spans="1:9" s="18" customFormat="1" ht="25.5" customHeight="1" x14ac:dyDescent="0.25">
      <c r="A103" s="30" t="s">
        <v>30</v>
      </c>
      <c r="B103" s="30" t="s">
        <v>142</v>
      </c>
      <c r="C103" s="31">
        <v>28</v>
      </c>
      <c r="D103" s="31">
        <v>14</v>
      </c>
      <c r="E103" s="32">
        <v>81</v>
      </c>
      <c r="F103" s="32">
        <v>69</v>
      </c>
      <c r="G103" s="32">
        <v>4</v>
      </c>
      <c r="H103" s="33">
        <v>1138.5</v>
      </c>
      <c r="I103" s="23"/>
    </row>
    <row r="104" spans="1:9" s="18" customFormat="1" ht="25.5" customHeight="1" x14ac:dyDescent="0.25">
      <c r="A104" s="30" t="s">
        <v>30</v>
      </c>
      <c r="B104" s="30" t="s">
        <v>143</v>
      </c>
      <c r="C104" s="31">
        <v>32</v>
      </c>
      <c r="D104" s="31">
        <v>14</v>
      </c>
      <c r="E104" s="32">
        <v>81</v>
      </c>
      <c r="F104" s="32">
        <v>69</v>
      </c>
      <c r="G104" s="32">
        <v>4</v>
      </c>
      <c r="H104" s="33">
        <v>1318.5</v>
      </c>
      <c r="I104" s="23"/>
    </row>
    <row r="105" spans="1:9" s="18" customFormat="1" ht="25.5" customHeight="1" x14ac:dyDescent="0.25">
      <c r="A105" s="30" t="s">
        <v>30</v>
      </c>
      <c r="B105" s="30" t="s">
        <v>144</v>
      </c>
      <c r="C105" s="31">
        <v>38</v>
      </c>
      <c r="D105" s="31">
        <v>14</v>
      </c>
      <c r="E105" s="32">
        <v>81</v>
      </c>
      <c r="F105" s="32">
        <v>69</v>
      </c>
      <c r="G105" s="32">
        <v>4</v>
      </c>
      <c r="H105" s="33">
        <v>1588.5</v>
      </c>
      <c r="I105" s="23"/>
    </row>
    <row r="106" spans="1:9" s="18" customFormat="1" ht="25.5" customHeight="1" x14ac:dyDescent="0.25">
      <c r="A106" s="30" t="s">
        <v>30</v>
      </c>
      <c r="B106" s="30" t="s">
        <v>145</v>
      </c>
      <c r="C106" s="31">
        <v>18</v>
      </c>
      <c r="D106" s="31"/>
      <c r="E106" s="32">
        <v>82</v>
      </c>
      <c r="F106" s="32">
        <v>37</v>
      </c>
      <c r="G106" s="32">
        <v>13</v>
      </c>
      <c r="H106" s="33">
        <v>688.5</v>
      </c>
      <c r="I106" s="23"/>
    </row>
    <row r="107" spans="1:9" s="18" customFormat="1" ht="25.5" customHeight="1" x14ac:dyDescent="0.25">
      <c r="A107" s="30" t="s">
        <v>30</v>
      </c>
      <c r="B107" s="30" t="s">
        <v>146</v>
      </c>
      <c r="C107" s="31">
        <v>28</v>
      </c>
      <c r="D107" s="31">
        <v>14</v>
      </c>
      <c r="E107" s="32">
        <v>81</v>
      </c>
      <c r="F107" s="32">
        <v>69</v>
      </c>
      <c r="G107" s="32">
        <v>4</v>
      </c>
      <c r="H107" s="33">
        <v>1138.5</v>
      </c>
      <c r="I107" s="23"/>
    </row>
    <row r="108" spans="1:9" s="18" customFormat="1" ht="25.5" customHeight="1" x14ac:dyDescent="0.25">
      <c r="A108" s="30" t="s">
        <v>30</v>
      </c>
      <c r="B108" s="30" t="s">
        <v>147</v>
      </c>
      <c r="C108" s="31">
        <v>32</v>
      </c>
      <c r="D108" s="31">
        <v>14</v>
      </c>
      <c r="E108" s="32">
        <v>81</v>
      </c>
      <c r="F108" s="32">
        <v>69</v>
      </c>
      <c r="G108" s="32">
        <v>4</v>
      </c>
      <c r="H108" s="33">
        <v>1318.5</v>
      </c>
      <c r="I108" s="23"/>
    </row>
    <row r="109" spans="1:9" s="18" customFormat="1" ht="25.5" customHeight="1" x14ac:dyDescent="0.25">
      <c r="A109" s="30" t="s">
        <v>30</v>
      </c>
      <c r="B109" s="30" t="s">
        <v>148</v>
      </c>
      <c r="C109" s="31">
        <v>38</v>
      </c>
      <c r="D109" s="31">
        <v>14</v>
      </c>
      <c r="E109" s="32">
        <v>81</v>
      </c>
      <c r="F109" s="32">
        <v>69</v>
      </c>
      <c r="G109" s="32">
        <v>4</v>
      </c>
      <c r="H109" s="33">
        <v>1588.5</v>
      </c>
      <c r="I109" s="23"/>
    </row>
    <row r="110" spans="1:9" s="95" customFormat="1" ht="25.5" customHeight="1" x14ac:dyDescent="0.25">
      <c r="A110" s="30" t="s">
        <v>545</v>
      </c>
      <c r="B110" s="30" t="s">
        <v>546</v>
      </c>
      <c r="C110" s="117">
        <v>22.67</v>
      </c>
      <c r="D110" s="117">
        <v>10.79</v>
      </c>
      <c r="E110" s="31">
        <v>83</v>
      </c>
      <c r="F110" s="31">
        <v>144</v>
      </c>
      <c r="G110" s="31">
        <v>12</v>
      </c>
      <c r="H110" s="31">
        <v>1200</v>
      </c>
      <c r="I110" s="23"/>
    </row>
    <row r="111" spans="1:9" s="95" customFormat="1" ht="25.5" customHeight="1" x14ac:dyDescent="0.25">
      <c r="A111" s="30" t="s">
        <v>545</v>
      </c>
      <c r="B111" s="30" t="s">
        <v>547</v>
      </c>
      <c r="C111" s="117">
        <v>32.46</v>
      </c>
      <c r="D111" s="117">
        <v>15.26</v>
      </c>
      <c r="E111" s="31">
        <v>84</v>
      </c>
      <c r="F111" s="31">
        <v>465</v>
      </c>
      <c r="G111" s="31">
        <v>7</v>
      </c>
      <c r="H111" s="31">
        <v>1500</v>
      </c>
      <c r="I111" s="23"/>
    </row>
    <row r="112" spans="1:9" s="95" customFormat="1" ht="25.5" customHeight="1" x14ac:dyDescent="0.25">
      <c r="A112" s="30" t="s">
        <v>545</v>
      </c>
      <c r="B112" s="30" t="s">
        <v>548</v>
      </c>
      <c r="C112" s="117">
        <v>40.18</v>
      </c>
      <c r="D112" s="117">
        <v>19.760000000000002</v>
      </c>
      <c r="E112" s="31">
        <v>83</v>
      </c>
      <c r="F112" s="31">
        <v>171</v>
      </c>
      <c r="G112" s="31">
        <v>8</v>
      </c>
      <c r="H112" s="31">
        <v>1800</v>
      </c>
      <c r="I112" s="23"/>
    </row>
    <row r="113" spans="1:9" s="95" customFormat="1" ht="25.5" customHeight="1" x14ac:dyDescent="0.25">
      <c r="A113" s="30" t="s">
        <v>545</v>
      </c>
      <c r="B113" s="30" t="s">
        <v>549</v>
      </c>
      <c r="C113" s="117">
        <v>49.52</v>
      </c>
      <c r="D113" s="117">
        <v>23.34</v>
      </c>
      <c r="E113" s="31">
        <v>84</v>
      </c>
      <c r="F113" s="31">
        <v>200</v>
      </c>
      <c r="G113" s="31">
        <v>16</v>
      </c>
      <c r="H113" s="31">
        <v>2200</v>
      </c>
      <c r="I113" s="23"/>
    </row>
    <row r="114" spans="1:9" s="95" customFormat="1" ht="25.5" customHeight="1" x14ac:dyDescent="0.25">
      <c r="A114" s="30" t="s">
        <v>545</v>
      </c>
      <c r="B114" s="30" t="s">
        <v>550</v>
      </c>
      <c r="C114" s="117">
        <v>22.91</v>
      </c>
      <c r="D114" s="117">
        <v>11.02</v>
      </c>
      <c r="E114" s="31">
        <v>83</v>
      </c>
      <c r="F114" s="31">
        <v>46</v>
      </c>
      <c r="G114" s="31">
        <v>11</v>
      </c>
      <c r="H114" s="31">
        <v>1400</v>
      </c>
      <c r="I114" s="23"/>
    </row>
    <row r="115" spans="1:9" s="95" customFormat="1" ht="25.5" customHeight="1" x14ac:dyDescent="0.25">
      <c r="A115" s="30" t="s">
        <v>545</v>
      </c>
      <c r="B115" s="30" t="s">
        <v>551</v>
      </c>
      <c r="C115" s="117">
        <v>32.99</v>
      </c>
      <c r="D115" s="117">
        <v>16.059999999999999</v>
      </c>
      <c r="E115" s="31">
        <v>84</v>
      </c>
      <c r="F115" s="31">
        <v>42</v>
      </c>
      <c r="G115" s="31">
        <v>10</v>
      </c>
      <c r="H115" s="31">
        <v>1500</v>
      </c>
      <c r="I115" s="23"/>
    </row>
    <row r="116" spans="1:9" s="95" customFormat="1" ht="25.5" customHeight="1" x14ac:dyDescent="0.25">
      <c r="A116" s="30" t="s">
        <v>545</v>
      </c>
      <c r="B116" s="30" t="s">
        <v>552</v>
      </c>
      <c r="C116" s="117">
        <v>42.21</v>
      </c>
      <c r="D116" s="117">
        <v>23.04</v>
      </c>
      <c r="E116" s="31">
        <v>83</v>
      </c>
      <c r="F116" s="31">
        <v>42</v>
      </c>
      <c r="G116" s="31">
        <v>9</v>
      </c>
      <c r="H116" s="31">
        <v>1800</v>
      </c>
      <c r="I116" s="23"/>
    </row>
    <row r="117" spans="1:9" s="95" customFormat="1" ht="25.5" customHeight="1" x14ac:dyDescent="0.25">
      <c r="A117" s="30" t="s">
        <v>545</v>
      </c>
      <c r="B117" s="30" t="s">
        <v>553</v>
      </c>
      <c r="C117" s="117">
        <v>49.63</v>
      </c>
      <c r="D117" s="117">
        <v>25.18</v>
      </c>
      <c r="E117" s="31">
        <v>82</v>
      </c>
      <c r="F117" s="31">
        <v>47</v>
      </c>
      <c r="G117" s="31">
        <v>10</v>
      </c>
      <c r="H117" s="31">
        <v>2200</v>
      </c>
      <c r="I117" s="23"/>
    </row>
    <row r="118" spans="1:9" s="18" customFormat="1" ht="25.5" customHeight="1" x14ac:dyDescent="0.25">
      <c r="A118" s="30" t="s">
        <v>336</v>
      </c>
      <c r="B118" s="30" t="s">
        <v>337</v>
      </c>
      <c r="C118" s="31">
        <v>21.1</v>
      </c>
      <c r="D118" s="31"/>
      <c r="E118" s="32">
        <v>81</v>
      </c>
      <c r="F118" s="32">
        <v>284</v>
      </c>
      <c r="G118" s="32">
        <v>9</v>
      </c>
      <c r="H118" s="33">
        <f>45*C118*(1-2.7/C118)</f>
        <v>828.00000000000011</v>
      </c>
      <c r="I118" s="23"/>
    </row>
    <row r="119" spans="1:9" s="18" customFormat="1" ht="25.5" customHeight="1" x14ac:dyDescent="0.25">
      <c r="A119" s="30" t="s">
        <v>336</v>
      </c>
      <c r="B119" s="30" t="s">
        <v>338</v>
      </c>
      <c r="C119" s="31">
        <v>25</v>
      </c>
      <c r="D119" s="31"/>
      <c r="E119" s="32">
        <v>81</v>
      </c>
      <c r="F119" s="32">
        <v>200</v>
      </c>
      <c r="G119" s="32">
        <v>13</v>
      </c>
      <c r="H119" s="33">
        <f>45*C119*(1-2.7/C119)</f>
        <v>1003.5</v>
      </c>
      <c r="I119" s="23"/>
    </row>
    <row r="120" spans="1:9" s="18" customFormat="1" ht="25.5" customHeight="1" x14ac:dyDescent="0.25">
      <c r="A120" s="30" t="s">
        <v>336</v>
      </c>
      <c r="B120" s="30" t="s">
        <v>339</v>
      </c>
      <c r="C120" s="31">
        <v>29.6</v>
      </c>
      <c r="D120" s="31"/>
      <c r="E120" s="32">
        <v>81</v>
      </c>
      <c r="F120" s="32">
        <v>116</v>
      </c>
      <c r="G120" s="32">
        <v>16</v>
      </c>
      <c r="H120" s="33">
        <f>45*C120*(1-2.7/C120)</f>
        <v>1210.5</v>
      </c>
      <c r="I120" s="23"/>
    </row>
    <row r="121" spans="1:9" s="18" customFormat="1" ht="25.5" customHeight="1" x14ac:dyDescent="0.25">
      <c r="A121" s="30" t="s">
        <v>201</v>
      </c>
      <c r="B121" s="30" t="s">
        <v>202</v>
      </c>
      <c r="C121" s="31">
        <v>30</v>
      </c>
      <c r="D121" s="31"/>
      <c r="E121" s="32">
        <v>82</v>
      </c>
      <c r="F121" s="32">
        <v>231</v>
      </c>
      <c r="G121" s="32">
        <v>14</v>
      </c>
      <c r="H121" s="33">
        <v>1228.5</v>
      </c>
      <c r="I121" s="23"/>
    </row>
    <row r="122" spans="1:9" s="18" customFormat="1" ht="25.5" customHeight="1" x14ac:dyDescent="0.25">
      <c r="A122" s="30" t="s">
        <v>201</v>
      </c>
      <c r="B122" s="30" t="s">
        <v>204</v>
      </c>
      <c r="C122" s="31">
        <v>25</v>
      </c>
      <c r="D122" s="31">
        <v>12.5</v>
      </c>
      <c r="E122" s="32">
        <v>81</v>
      </c>
      <c r="F122" s="32">
        <v>136</v>
      </c>
      <c r="G122" s="32">
        <v>6</v>
      </c>
      <c r="H122" s="33">
        <v>1003.5</v>
      </c>
      <c r="I122" s="23"/>
    </row>
    <row r="123" spans="1:9" s="18" customFormat="1" ht="25.5" customHeight="1" x14ac:dyDescent="0.25">
      <c r="A123" s="30" t="s">
        <v>201</v>
      </c>
      <c r="B123" s="30" t="s">
        <v>205</v>
      </c>
      <c r="C123" s="31">
        <v>30.3</v>
      </c>
      <c r="D123" s="31">
        <v>15</v>
      </c>
      <c r="E123" s="32">
        <v>82</v>
      </c>
      <c r="F123" s="32">
        <v>105</v>
      </c>
      <c r="G123" s="32">
        <v>7</v>
      </c>
      <c r="H123" s="33">
        <v>1242</v>
      </c>
      <c r="I123" s="23"/>
    </row>
    <row r="124" spans="1:9" s="18" customFormat="1" ht="25.5" customHeight="1" x14ac:dyDescent="0.25">
      <c r="A124" s="30" t="s">
        <v>198</v>
      </c>
      <c r="B124" s="30" t="s">
        <v>199</v>
      </c>
      <c r="C124" s="31">
        <v>20</v>
      </c>
      <c r="D124" s="31"/>
      <c r="E124" s="32">
        <v>79</v>
      </c>
      <c r="F124" s="32">
        <v>82</v>
      </c>
      <c r="G124" s="32">
        <v>21</v>
      </c>
      <c r="H124" s="33">
        <v>778.5</v>
      </c>
      <c r="I124" s="23"/>
    </row>
    <row r="125" spans="1:9" s="18" customFormat="1" ht="25.5" customHeight="1" x14ac:dyDescent="0.25">
      <c r="A125" s="30" t="s">
        <v>198</v>
      </c>
      <c r="B125" s="30" t="s">
        <v>200</v>
      </c>
      <c r="C125" s="31">
        <v>25</v>
      </c>
      <c r="D125" s="31"/>
      <c r="E125" s="32">
        <v>81</v>
      </c>
      <c r="F125" s="32">
        <v>157</v>
      </c>
      <c r="G125" s="32">
        <v>18</v>
      </c>
      <c r="H125" s="33">
        <v>1003.5</v>
      </c>
      <c r="I125" s="23"/>
    </row>
    <row r="126" spans="1:9" s="18" customFormat="1" ht="25.5" customHeight="1" x14ac:dyDescent="0.25">
      <c r="A126" s="30" t="s">
        <v>198</v>
      </c>
      <c r="B126" s="30" t="s">
        <v>203</v>
      </c>
      <c r="C126" s="31">
        <v>20</v>
      </c>
      <c r="D126" s="31">
        <v>10</v>
      </c>
      <c r="E126" s="32">
        <v>81</v>
      </c>
      <c r="F126" s="32">
        <v>165</v>
      </c>
      <c r="G126" s="32">
        <v>6</v>
      </c>
      <c r="H126" s="33">
        <v>778.5</v>
      </c>
      <c r="I126" s="23"/>
    </row>
    <row r="127" spans="1:9" s="18" customFormat="1" ht="25.5" customHeight="1" x14ac:dyDescent="0.25">
      <c r="A127" s="30" t="s">
        <v>51</v>
      </c>
      <c r="B127" s="30" t="s">
        <v>52</v>
      </c>
      <c r="C127" s="31">
        <v>20</v>
      </c>
      <c r="D127" s="31"/>
      <c r="E127" s="32">
        <v>79</v>
      </c>
      <c r="F127" s="32">
        <v>90</v>
      </c>
      <c r="G127" s="32">
        <v>19</v>
      </c>
      <c r="H127" s="33">
        <v>778.5</v>
      </c>
      <c r="I127" s="23"/>
    </row>
    <row r="128" spans="1:9" s="18" customFormat="1" ht="25.5" customHeight="1" x14ac:dyDescent="0.25">
      <c r="A128" s="30" t="s">
        <v>186</v>
      </c>
      <c r="B128" s="30" t="s">
        <v>187</v>
      </c>
      <c r="C128" s="31">
        <v>23</v>
      </c>
      <c r="D128" s="31"/>
      <c r="E128" s="32">
        <v>79</v>
      </c>
      <c r="F128" s="32">
        <v>394</v>
      </c>
      <c r="G128" s="32">
        <v>9</v>
      </c>
      <c r="H128" s="33">
        <v>913.5</v>
      </c>
      <c r="I128" s="23"/>
    </row>
    <row r="129" spans="1:9" s="18" customFormat="1" ht="25.5" customHeight="1" x14ac:dyDescent="0.25">
      <c r="A129" s="30" t="s">
        <v>186</v>
      </c>
      <c r="B129" s="30" t="s">
        <v>188</v>
      </c>
      <c r="C129" s="31">
        <v>34.200000000000003</v>
      </c>
      <c r="D129" s="31"/>
      <c r="E129" s="32">
        <v>82</v>
      </c>
      <c r="F129" s="32">
        <v>314</v>
      </c>
      <c r="G129" s="32">
        <v>17</v>
      </c>
      <c r="H129" s="33">
        <v>1417.5000000000002</v>
      </c>
      <c r="I129" s="23"/>
    </row>
    <row r="130" spans="1:9" s="18" customFormat="1" ht="25.5" customHeight="1" x14ac:dyDescent="0.25">
      <c r="A130" s="30" t="s">
        <v>33</v>
      </c>
      <c r="B130" s="30" t="s">
        <v>34</v>
      </c>
      <c r="C130" s="31">
        <v>17</v>
      </c>
      <c r="D130" s="31">
        <v>17</v>
      </c>
      <c r="E130" s="32">
        <v>82</v>
      </c>
      <c r="F130" s="32">
        <v>129</v>
      </c>
      <c r="G130" s="32">
        <v>10</v>
      </c>
      <c r="H130" s="33">
        <v>643.5</v>
      </c>
      <c r="I130" s="23"/>
    </row>
    <row r="131" spans="1:9" s="18" customFormat="1" ht="25.5" customHeight="1" x14ac:dyDescent="0.25">
      <c r="A131" s="30" t="s">
        <v>33</v>
      </c>
      <c r="B131" s="30" t="s">
        <v>35</v>
      </c>
      <c r="C131" s="31">
        <v>23</v>
      </c>
      <c r="D131" s="31">
        <v>23</v>
      </c>
      <c r="E131" s="32">
        <v>82</v>
      </c>
      <c r="F131" s="32">
        <v>145</v>
      </c>
      <c r="G131" s="32">
        <v>11</v>
      </c>
      <c r="H131" s="33">
        <v>913.5</v>
      </c>
      <c r="I131" s="23"/>
    </row>
    <row r="132" spans="1:9" s="18" customFormat="1" ht="25.5" customHeight="1" x14ac:dyDescent="0.25">
      <c r="A132" s="30" t="s">
        <v>33</v>
      </c>
      <c r="B132" s="30" t="s">
        <v>36</v>
      </c>
      <c r="C132" s="31">
        <v>30</v>
      </c>
      <c r="D132" s="31">
        <v>14.1</v>
      </c>
      <c r="E132" s="32">
        <v>82</v>
      </c>
      <c r="F132" s="32">
        <v>114</v>
      </c>
      <c r="G132" s="32">
        <v>20</v>
      </c>
      <c r="H132" s="33">
        <v>1228.5</v>
      </c>
      <c r="I132" s="23"/>
    </row>
    <row r="133" spans="1:9" s="18" customFormat="1" ht="25.5" customHeight="1" x14ac:dyDescent="0.25">
      <c r="A133" s="30" t="s">
        <v>33</v>
      </c>
      <c r="B133" s="30" t="s">
        <v>37</v>
      </c>
      <c r="C133" s="31">
        <v>34.9</v>
      </c>
      <c r="D133" s="31">
        <v>20.6</v>
      </c>
      <c r="E133" s="32">
        <v>81</v>
      </c>
      <c r="F133" s="32">
        <v>152</v>
      </c>
      <c r="G133" s="32">
        <v>11</v>
      </c>
      <c r="H133" s="33">
        <v>1449</v>
      </c>
      <c r="I133" s="23"/>
    </row>
    <row r="134" spans="1:9" s="18" customFormat="1" ht="25.5" customHeight="1" x14ac:dyDescent="0.25">
      <c r="A134" s="30" t="s">
        <v>33</v>
      </c>
      <c r="B134" s="30" t="s">
        <v>38</v>
      </c>
      <c r="C134" s="31">
        <v>45</v>
      </c>
      <c r="D134" s="31">
        <v>20.6</v>
      </c>
      <c r="E134" s="32">
        <v>81</v>
      </c>
      <c r="F134" s="32">
        <v>89</v>
      </c>
      <c r="G134" s="32">
        <v>21</v>
      </c>
      <c r="H134" s="33">
        <v>1903.5</v>
      </c>
      <c r="I134" s="23"/>
    </row>
    <row r="135" spans="1:9" s="18" customFormat="1" ht="25.5" customHeight="1" x14ac:dyDescent="0.25">
      <c r="A135" s="30" t="s">
        <v>33</v>
      </c>
      <c r="B135" s="30" t="s">
        <v>380</v>
      </c>
      <c r="C135" s="31">
        <v>25</v>
      </c>
      <c r="D135" s="31">
        <v>25</v>
      </c>
      <c r="E135" s="32">
        <v>83</v>
      </c>
      <c r="F135" s="32">
        <v>35</v>
      </c>
      <c r="G135" s="32">
        <v>13</v>
      </c>
      <c r="H135" s="33">
        <f>C135*45*(1-2.7/C135)</f>
        <v>1003.5</v>
      </c>
      <c r="I135" s="23"/>
    </row>
    <row r="136" spans="1:9" s="18" customFormat="1" ht="25.5" customHeight="1" x14ac:dyDescent="0.25">
      <c r="A136" s="30" t="s">
        <v>33</v>
      </c>
      <c r="B136" s="30" t="s">
        <v>381</v>
      </c>
      <c r="C136" s="31">
        <v>35</v>
      </c>
      <c r="D136" s="31">
        <v>15</v>
      </c>
      <c r="E136" s="32">
        <v>83</v>
      </c>
      <c r="F136" s="32">
        <v>518</v>
      </c>
      <c r="G136" s="32">
        <v>12</v>
      </c>
      <c r="H136" s="33">
        <f>C136*45*(1-2.7/C136)</f>
        <v>1453.5</v>
      </c>
      <c r="I136" s="23"/>
    </row>
    <row r="137" spans="1:9" s="18" customFormat="1" ht="25.5" customHeight="1" x14ac:dyDescent="0.25">
      <c r="A137" s="30" t="s">
        <v>33</v>
      </c>
      <c r="B137" s="30" t="s">
        <v>430</v>
      </c>
      <c r="C137" s="31">
        <v>30</v>
      </c>
      <c r="D137" s="31">
        <v>15</v>
      </c>
      <c r="E137" s="32">
        <v>83</v>
      </c>
      <c r="F137" s="32">
        <v>277</v>
      </c>
      <c r="G137" s="32">
        <v>13</v>
      </c>
      <c r="H137" s="33">
        <f>45*C137*(1-2.7/C137)</f>
        <v>1228.5</v>
      </c>
      <c r="I137" s="23"/>
    </row>
    <row r="138" spans="1:9" s="18" customFormat="1" ht="25.5" customHeight="1" x14ac:dyDescent="0.25">
      <c r="A138" s="30" t="s">
        <v>206</v>
      </c>
      <c r="B138" s="30" t="s">
        <v>207</v>
      </c>
      <c r="C138" s="31">
        <v>18.600000000000001</v>
      </c>
      <c r="D138" s="31">
        <v>15.2</v>
      </c>
      <c r="E138" s="32">
        <v>80</v>
      </c>
      <c r="F138" s="32">
        <v>92</v>
      </c>
      <c r="G138" s="32">
        <v>10</v>
      </c>
      <c r="H138" s="33">
        <v>715.50000000000011</v>
      </c>
      <c r="I138" s="23"/>
    </row>
    <row r="139" spans="1:9" s="18" customFormat="1" ht="25.5" customHeight="1" x14ac:dyDescent="0.25">
      <c r="A139" s="30" t="s">
        <v>206</v>
      </c>
      <c r="B139" s="30" t="s">
        <v>208</v>
      </c>
      <c r="C139" s="31">
        <v>32.1</v>
      </c>
      <c r="D139" s="31">
        <v>15.2</v>
      </c>
      <c r="E139" s="32">
        <v>81</v>
      </c>
      <c r="F139" s="32">
        <v>21</v>
      </c>
      <c r="G139" s="32">
        <v>16</v>
      </c>
      <c r="H139" s="33">
        <v>1323</v>
      </c>
      <c r="I139" s="23"/>
    </row>
    <row r="140" spans="1:9" s="18" customFormat="1" ht="25.5" customHeight="1" x14ac:dyDescent="0.25">
      <c r="A140" s="30" t="s">
        <v>206</v>
      </c>
      <c r="B140" s="30" t="s">
        <v>209</v>
      </c>
      <c r="C140" s="31">
        <v>19.100000000000001</v>
      </c>
      <c r="D140" s="31">
        <v>13</v>
      </c>
      <c r="E140" s="32">
        <v>81</v>
      </c>
      <c r="F140" s="32">
        <v>475</v>
      </c>
      <c r="G140" s="32">
        <v>17</v>
      </c>
      <c r="H140" s="33">
        <v>738.00000000000011</v>
      </c>
      <c r="I140" s="23"/>
    </row>
    <row r="141" spans="1:9" s="18" customFormat="1" ht="25.5" customHeight="1" x14ac:dyDescent="0.25">
      <c r="A141" s="30" t="s">
        <v>206</v>
      </c>
      <c r="B141" s="30" t="s">
        <v>210</v>
      </c>
      <c r="C141" s="31">
        <v>32.4</v>
      </c>
      <c r="D141" s="31">
        <v>13</v>
      </c>
      <c r="E141" s="32">
        <v>80</v>
      </c>
      <c r="F141" s="32">
        <v>29</v>
      </c>
      <c r="G141" s="32">
        <v>18</v>
      </c>
      <c r="H141" s="33">
        <v>1336.5</v>
      </c>
      <c r="I141" s="23"/>
    </row>
    <row r="142" spans="1:9" s="18" customFormat="1" ht="25.5" customHeight="1" x14ac:dyDescent="0.25">
      <c r="A142" s="30" t="s">
        <v>206</v>
      </c>
      <c r="B142" s="30" t="s">
        <v>369</v>
      </c>
      <c r="C142" s="31">
        <v>25</v>
      </c>
      <c r="D142" s="31"/>
      <c r="E142" s="32">
        <v>80</v>
      </c>
      <c r="F142" s="32">
        <v>58</v>
      </c>
      <c r="G142" s="32">
        <v>13</v>
      </c>
      <c r="H142" s="33">
        <f>C142*45*(1-2.7/C142)</f>
        <v>1003.5</v>
      </c>
      <c r="I142" s="23"/>
    </row>
    <row r="143" spans="1:9" s="18" customFormat="1" ht="25.5" customHeight="1" x14ac:dyDescent="0.25">
      <c r="A143" s="30" t="s">
        <v>206</v>
      </c>
      <c r="B143" s="30" t="s">
        <v>431</v>
      </c>
      <c r="C143" s="31">
        <v>25</v>
      </c>
      <c r="D143" s="31"/>
      <c r="E143" s="32">
        <v>81</v>
      </c>
      <c r="F143" s="32">
        <v>277</v>
      </c>
      <c r="G143" s="32">
        <v>17</v>
      </c>
      <c r="H143" s="33">
        <f>45*C143*(1-2.7/C143)</f>
        <v>1003.5</v>
      </c>
      <c r="I143" s="23"/>
    </row>
    <row r="144" spans="1:9" ht="25.5" customHeight="1" x14ac:dyDescent="0.25">
      <c r="A144" s="30" t="s">
        <v>206</v>
      </c>
      <c r="B144" s="30" t="s">
        <v>498</v>
      </c>
      <c r="C144" s="51">
        <v>18</v>
      </c>
      <c r="D144" s="90"/>
      <c r="E144" s="107">
        <v>82</v>
      </c>
      <c r="F144" s="107">
        <v>47</v>
      </c>
      <c r="G144" s="107">
        <v>12</v>
      </c>
      <c r="H144" s="107">
        <v>700</v>
      </c>
    </row>
    <row r="145" spans="1:8" ht="25.5" customHeight="1" x14ac:dyDescent="0.25">
      <c r="A145" s="108" t="s">
        <v>206</v>
      </c>
      <c r="B145" s="97" t="s">
        <v>499</v>
      </c>
      <c r="C145" s="90">
        <v>25</v>
      </c>
      <c r="D145" s="90"/>
      <c r="E145" s="90">
        <v>82</v>
      </c>
      <c r="F145" s="90">
        <v>35</v>
      </c>
      <c r="G145" s="90">
        <v>14</v>
      </c>
      <c r="H145" s="90">
        <v>1000</v>
      </c>
    </row>
    <row r="146" spans="1:8" ht="25.5" customHeight="1" x14ac:dyDescent="0.25">
      <c r="A146" s="108" t="s">
        <v>206</v>
      </c>
      <c r="B146" s="97" t="s">
        <v>500</v>
      </c>
      <c r="C146" s="90">
        <v>30</v>
      </c>
      <c r="D146" s="90"/>
      <c r="E146" s="90">
        <v>81</v>
      </c>
      <c r="F146" s="90">
        <v>21</v>
      </c>
      <c r="G146" s="90">
        <v>17</v>
      </c>
      <c r="H146" s="90">
        <v>1228</v>
      </c>
    </row>
    <row r="147" spans="1:8" ht="25.5" customHeight="1" x14ac:dyDescent="0.25">
      <c r="A147" s="108" t="s">
        <v>501</v>
      </c>
      <c r="B147" s="97" t="s">
        <v>502</v>
      </c>
      <c r="C147" s="90">
        <v>18</v>
      </c>
      <c r="D147" s="90"/>
      <c r="E147" s="90">
        <v>82</v>
      </c>
      <c r="F147" s="90">
        <v>69</v>
      </c>
      <c r="G147" s="90">
        <v>13</v>
      </c>
      <c r="H147" s="90">
        <v>700</v>
      </c>
    </row>
    <row r="148" spans="1:8" ht="25.5" customHeight="1" x14ac:dyDescent="0.25">
      <c r="A148" s="108" t="s">
        <v>206</v>
      </c>
      <c r="B148" s="97" t="s">
        <v>503</v>
      </c>
      <c r="C148" s="90">
        <v>25</v>
      </c>
      <c r="D148" s="90"/>
      <c r="E148" s="90">
        <v>82</v>
      </c>
      <c r="F148" s="90">
        <v>46</v>
      </c>
      <c r="G148" s="90">
        <v>16</v>
      </c>
      <c r="H148" s="90">
        <v>1000</v>
      </c>
    </row>
    <row r="149" spans="1:8" ht="25.5" customHeight="1" x14ac:dyDescent="0.25">
      <c r="A149" s="108" t="s">
        <v>206</v>
      </c>
      <c r="B149" s="97" t="s">
        <v>504</v>
      </c>
      <c r="C149" s="90">
        <v>30</v>
      </c>
      <c r="D149" s="90"/>
      <c r="E149" s="90">
        <v>81</v>
      </c>
      <c r="F149" s="90">
        <v>15</v>
      </c>
      <c r="G149" s="90">
        <v>20</v>
      </c>
      <c r="H149" s="90">
        <v>1200</v>
      </c>
    </row>
    <row r="150" spans="1:8" ht="25.5" customHeight="1" x14ac:dyDescent="0.25">
      <c r="A150" s="108" t="s">
        <v>206</v>
      </c>
      <c r="B150" s="97" t="s">
        <v>505</v>
      </c>
      <c r="C150" s="90">
        <v>36</v>
      </c>
      <c r="D150" s="90"/>
      <c r="E150" s="90">
        <v>81</v>
      </c>
      <c r="F150" s="90">
        <v>34</v>
      </c>
      <c r="G150" s="90">
        <v>21</v>
      </c>
      <c r="H150" s="90">
        <v>1500</v>
      </c>
    </row>
    <row r="151" spans="1:8" ht="25.5" customHeight="1" x14ac:dyDescent="0.25">
      <c r="A151" s="108" t="s">
        <v>206</v>
      </c>
      <c r="B151" s="97" t="s">
        <v>506</v>
      </c>
      <c r="C151" s="90">
        <v>49.9</v>
      </c>
      <c r="D151" s="90"/>
      <c r="E151" s="90">
        <v>81</v>
      </c>
      <c r="F151" s="90">
        <v>100</v>
      </c>
      <c r="G151" s="90">
        <v>24</v>
      </c>
      <c r="H151" s="90">
        <v>2124</v>
      </c>
    </row>
  </sheetData>
  <autoFilter ref="A5:H151" xr:uid="{CA8FA137-BC31-4265-8DAD-D129443C0400}">
    <sortState ref="A6:H143">
      <sortCondition ref="A5:A103"/>
    </sortState>
  </autoFilter>
  <mergeCells count="2">
    <mergeCell ref="A3:H3"/>
    <mergeCell ref="A2:H2"/>
  </mergeCells>
  <pageMargins left="0.98425196850393704" right="0.23622047244094491"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31"/>
  <sheetViews>
    <sheetView zoomScale="80" zoomScaleNormal="80" workbookViewId="0">
      <pane ySplit="4" topLeftCell="A65" activePane="bottomLeft" state="frozen"/>
      <selection pane="bottomLeft" activeCell="N93" sqref="N93"/>
    </sheetView>
  </sheetViews>
  <sheetFormatPr defaultRowHeight="15" x14ac:dyDescent="0.25"/>
  <cols>
    <col min="1" max="1" width="22.140625" customWidth="1"/>
    <col min="2" max="2" width="45.28515625" customWidth="1"/>
    <col min="3" max="3" width="20.42578125" style="17" customWidth="1"/>
    <col min="4" max="4" width="17.7109375" style="17" customWidth="1"/>
    <col min="5" max="5" width="21.7109375" style="27" customWidth="1"/>
    <col min="6" max="6" width="20.42578125" style="27" customWidth="1"/>
    <col min="7" max="7" width="23.42578125" style="27" customWidth="1"/>
    <col min="8" max="8" width="25.85546875" customWidth="1"/>
  </cols>
  <sheetData>
    <row r="1" spans="1:46" s="5" customFormat="1" x14ac:dyDescent="0.25">
      <c r="C1" s="17"/>
      <c r="D1" s="17"/>
      <c r="E1" s="27"/>
      <c r="F1" s="27"/>
      <c r="G1" s="27"/>
    </row>
    <row r="2" spans="1:46" s="5" customFormat="1" ht="24.75" customHeight="1" x14ac:dyDescent="0.25">
      <c r="A2" s="152" t="s">
        <v>7</v>
      </c>
      <c r="B2" s="152"/>
      <c r="C2" s="152"/>
      <c r="D2" s="152"/>
      <c r="E2" s="152"/>
      <c r="F2" s="163"/>
      <c r="G2" s="163"/>
      <c r="H2" s="7"/>
      <c r="I2" s="7"/>
      <c r="J2" s="1"/>
    </row>
    <row r="3" spans="1:46" ht="18" customHeight="1" x14ac:dyDescent="0.25"/>
    <row r="4" spans="1:46" ht="70.5" customHeight="1" x14ac:dyDescent="0.25">
      <c r="A4" s="4" t="s">
        <v>0</v>
      </c>
      <c r="B4" s="4" t="s">
        <v>1</v>
      </c>
      <c r="C4" s="13" t="s">
        <v>4</v>
      </c>
      <c r="D4" s="13"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s="18" customFormat="1" ht="27" customHeight="1" x14ac:dyDescent="0.25">
      <c r="A5" s="42" t="s">
        <v>177</v>
      </c>
      <c r="B5" s="43" t="s">
        <v>238</v>
      </c>
      <c r="C5" s="55">
        <v>10</v>
      </c>
      <c r="D5" s="67">
        <v>3</v>
      </c>
      <c r="E5" s="68">
        <v>82</v>
      </c>
      <c r="F5" s="68">
        <v>130</v>
      </c>
      <c r="G5" s="68">
        <v>13</v>
      </c>
    </row>
    <row r="6" spans="1:46" s="18" customFormat="1" ht="27" customHeight="1" x14ac:dyDescent="0.25">
      <c r="A6" s="42" t="s">
        <v>177</v>
      </c>
      <c r="B6" s="43" t="s">
        <v>239</v>
      </c>
      <c r="C6" s="55">
        <v>14</v>
      </c>
      <c r="D6" s="67">
        <v>4.2</v>
      </c>
      <c r="E6" s="68">
        <v>82</v>
      </c>
      <c r="F6" s="68">
        <v>97</v>
      </c>
      <c r="G6" s="68">
        <v>13</v>
      </c>
    </row>
    <row r="7" spans="1:46" s="18" customFormat="1" ht="27" customHeight="1" x14ac:dyDescent="0.25">
      <c r="A7" s="42" t="s">
        <v>177</v>
      </c>
      <c r="B7" s="43" t="s">
        <v>240</v>
      </c>
      <c r="C7" s="55">
        <v>15</v>
      </c>
      <c r="D7" s="67">
        <v>4.5</v>
      </c>
      <c r="E7" s="68">
        <v>81</v>
      </c>
      <c r="F7" s="68">
        <v>146</v>
      </c>
      <c r="G7" s="68">
        <v>13</v>
      </c>
    </row>
    <row r="8" spans="1:46" s="18" customFormat="1" ht="27" customHeight="1" x14ac:dyDescent="0.25">
      <c r="A8" s="42" t="s">
        <v>177</v>
      </c>
      <c r="B8" s="43" t="s">
        <v>241</v>
      </c>
      <c r="C8" s="55">
        <v>20</v>
      </c>
      <c r="D8" s="67">
        <v>6</v>
      </c>
      <c r="E8" s="68">
        <v>81</v>
      </c>
      <c r="F8" s="68">
        <v>146</v>
      </c>
      <c r="G8" s="68">
        <v>13</v>
      </c>
    </row>
    <row r="9" spans="1:46" s="18" customFormat="1" ht="27" customHeight="1" x14ac:dyDescent="0.25">
      <c r="A9" s="42" t="s">
        <v>177</v>
      </c>
      <c r="B9" s="43" t="s">
        <v>242</v>
      </c>
      <c r="C9" s="55">
        <v>20</v>
      </c>
      <c r="D9" s="67">
        <v>6</v>
      </c>
      <c r="E9" s="68">
        <v>82</v>
      </c>
      <c r="F9" s="68">
        <v>97</v>
      </c>
      <c r="G9" s="68">
        <v>12</v>
      </c>
    </row>
    <row r="10" spans="1:46" s="18" customFormat="1" ht="27" customHeight="1" x14ac:dyDescent="0.25">
      <c r="A10" s="42" t="s">
        <v>177</v>
      </c>
      <c r="B10" s="43" t="s">
        <v>243</v>
      </c>
      <c r="C10" s="55">
        <v>24</v>
      </c>
      <c r="D10" s="67">
        <v>7.2</v>
      </c>
      <c r="E10" s="68">
        <v>81</v>
      </c>
      <c r="F10" s="68">
        <v>107</v>
      </c>
      <c r="G10" s="68">
        <v>13</v>
      </c>
    </row>
    <row r="11" spans="1:46" s="18" customFormat="1" ht="27" customHeight="1" x14ac:dyDescent="0.25">
      <c r="A11" s="42" t="s">
        <v>177</v>
      </c>
      <c r="B11" s="43" t="s">
        <v>244</v>
      </c>
      <c r="C11" s="55">
        <v>24</v>
      </c>
      <c r="D11" s="67">
        <v>7.2</v>
      </c>
      <c r="E11" s="68">
        <v>81</v>
      </c>
      <c r="F11" s="68">
        <v>136</v>
      </c>
      <c r="G11" s="68">
        <v>13</v>
      </c>
    </row>
    <row r="12" spans="1:46" s="18" customFormat="1" ht="27" customHeight="1" x14ac:dyDescent="0.25">
      <c r="A12" s="42" t="s">
        <v>177</v>
      </c>
      <c r="B12" s="43" t="s">
        <v>245</v>
      </c>
      <c r="C12" s="55">
        <v>30</v>
      </c>
      <c r="D12" s="67">
        <v>9</v>
      </c>
      <c r="E12" s="68">
        <v>81</v>
      </c>
      <c r="F12" s="68">
        <v>217</v>
      </c>
      <c r="G12" s="68">
        <v>14</v>
      </c>
    </row>
    <row r="13" spans="1:46" s="18" customFormat="1" ht="27" customHeight="1" x14ac:dyDescent="0.25">
      <c r="A13" s="42" t="s">
        <v>177</v>
      </c>
      <c r="B13" s="43" t="s">
        <v>453</v>
      </c>
      <c r="C13" s="55">
        <v>45</v>
      </c>
      <c r="D13" s="67">
        <v>13.5</v>
      </c>
      <c r="E13" s="68">
        <v>81</v>
      </c>
      <c r="F13" s="68">
        <v>43</v>
      </c>
      <c r="G13" s="68">
        <v>14</v>
      </c>
    </row>
    <row r="14" spans="1:46" s="18" customFormat="1" ht="27" customHeight="1" x14ac:dyDescent="0.25">
      <c r="A14" s="45" t="s">
        <v>39</v>
      </c>
      <c r="B14" s="35" t="s">
        <v>111</v>
      </c>
      <c r="C14" s="50">
        <v>29</v>
      </c>
      <c r="D14" s="50">
        <v>7</v>
      </c>
      <c r="E14" s="50">
        <v>80</v>
      </c>
      <c r="F14" s="50">
        <v>40</v>
      </c>
      <c r="G14" s="50">
        <v>27</v>
      </c>
    </row>
    <row r="15" spans="1:46" s="18" customFormat="1" ht="27" customHeight="1" x14ac:dyDescent="0.25">
      <c r="A15" s="41" t="s">
        <v>53</v>
      </c>
      <c r="B15" s="46" t="s">
        <v>54</v>
      </c>
      <c r="C15" s="34">
        <v>19.7</v>
      </c>
      <c r="D15" s="34">
        <v>5.8</v>
      </c>
      <c r="E15" s="34">
        <v>82</v>
      </c>
      <c r="F15" s="34">
        <v>154</v>
      </c>
      <c r="G15" s="34">
        <v>27</v>
      </c>
    </row>
    <row r="16" spans="1:46" s="18" customFormat="1" ht="27" customHeight="1" x14ac:dyDescent="0.25">
      <c r="A16" s="41" t="s">
        <v>53</v>
      </c>
      <c r="B16" s="46" t="s">
        <v>55</v>
      </c>
      <c r="C16" s="34">
        <v>29.6</v>
      </c>
      <c r="D16" s="34">
        <v>7.8</v>
      </c>
      <c r="E16" s="34">
        <v>80</v>
      </c>
      <c r="F16" s="34">
        <v>133</v>
      </c>
      <c r="G16" s="34">
        <v>28</v>
      </c>
    </row>
    <row r="17" spans="1:7" s="18" customFormat="1" ht="27" customHeight="1" x14ac:dyDescent="0.25">
      <c r="A17" s="41" t="s">
        <v>53</v>
      </c>
      <c r="B17" s="46" t="s">
        <v>56</v>
      </c>
      <c r="C17" s="34">
        <v>25.3</v>
      </c>
      <c r="D17" s="34">
        <v>7.6</v>
      </c>
      <c r="E17" s="34">
        <v>83</v>
      </c>
      <c r="F17" s="34">
        <v>245</v>
      </c>
      <c r="G17" s="34">
        <v>25</v>
      </c>
    </row>
    <row r="18" spans="1:7" s="18" customFormat="1" ht="27" customHeight="1" x14ac:dyDescent="0.25">
      <c r="A18" s="41" t="s">
        <v>53</v>
      </c>
      <c r="B18" s="47" t="s">
        <v>57</v>
      </c>
      <c r="C18" s="51">
        <v>17.100000000000001</v>
      </c>
      <c r="D18" s="51">
        <v>5</v>
      </c>
      <c r="E18" s="51">
        <v>81</v>
      </c>
      <c r="F18" s="51">
        <v>124</v>
      </c>
      <c r="G18" s="34">
        <v>20</v>
      </c>
    </row>
    <row r="19" spans="1:7" s="18" customFormat="1" ht="27" customHeight="1" x14ac:dyDescent="0.25">
      <c r="A19" s="42" t="s">
        <v>189</v>
      </c>
      <c r="B19" s="43" t="s">
        <v>249</v>
      </c>
      <c r="C19" s="55">
        <v>60</v>
      </c>
      <c r="D19" s="67" t="s">
        <v>250</v>
      </c>
      <c r="E19" s="68">
        <v>81</v>
      </c>
      <c r="F19" s="68">
        <v>107</v>
      </c>
      <c r="G19" s="68">
        <v>19</v>
      </c>
    </row>
    <row r="20" spans="1:7" s="18" customFormat="1" ht="27" customHeight="1" x14ac:dyDescent="0.25">
      <c r="A20" s="42" t="s">
        <v>189</v>
      </c>
      <c r="B20" s="43" t="s">
        <v>251</v>
      </c>
      <c r="C20" s="55">
        <v>70</v>
      </c>
      <c r="D20" s="67" t="s">
        <v>252</v>
      </c>
      <c r="E20" s="68">
        <v>80</v>
      </c>
      <c r="F20" s="68">
        <v>97</v>
      </c>
      <c r="G20" s="68">
        <v>21</v>
      </c>
    </row>
    <row r="21" spans="1:7" s="18" customFormat="1" ht="27" customHeight="1" x14ac:dyDescent="0.25">
      <c r="A21" s="42" t="s">
        <v>189</v>
      </c>
      <c r="B21" s="43" t="s">
        <v>253</v>
      </c>
      <c r="C21" s="55">
        <v>14</v>
      </c>
      <c r="D21" s="67" t="s">
        <v>254</v>
      </c>
      <c r="E21" s="68">
        <v>78</v>
      </c>
      <c r="F21" s="68">
        <v>76</v>
      </c>
      <c r="G21" s="68">
        <v>21</v>
      </c>
    </row>
    <row r="22" spans="1:7" s="18" customFormat="1" ht="27" customHeight="1" x14ac:dyDescent="0.25">
      <c r="A22" s="42" t="s">
        <v>189</v>
      </c>
      <c r="B22" s="43" t="s">
        <v>255</v>
      </c>
      <c r="C22" s="55">
        <v>20</v>
      </c>
      <c r="D22" s="67" t="s">
        <v>256</v>
      </c>
      <c r="E22" s="68">
        <v>79</v>
      </c>
      <c r="F22" s="68">
        <v>131</v>
      </c>
      <c r="G22" s="68">
        <v>22</v>
      </c>
    </row>
    <row r="23" spans="1:7" s="18" customFormat="1" ht="27" customHeight="1" x14ac:dyDescent="0.25">
      <c r="A23" s="42" t="s">
        <v>189</v>
      </c>
      <c r="B23" s="43" t="s">
        <v>257</v>
      </c>
      <c r="C23" s="55">
        <v>25</v>
      </c>
      <c r="D23" s="67" t="s">
        <v>258</v>
      </c>
      <c r="E23" s="68">
        <v>80</v>
      </c>
      <c r="F23" s="68">
        <v>177</v>
      </c>
      <c r="G23" s="68">
        <v>23</v>
      </c>
    </row>
    <row r="24" spans="1:7" s="18" customFormat="1" ht="27" customHeight="1" x14ac:dyDescent="0.25">
      <c r="A24" s="42" t="s">
        <v>189</v>
      </c>
      <c r="B24" s="43" t="s">
        <v>259</v>
      </c>
      <c r="C24" s="55">
        <v>30</v>
      </c>
      <c r="D24" s="67" t="s">
        <v>260</v>
      </c>
      <c r="E24" s="68">
        <v>80</v>
      </c>
      <c r="F24" s="68">
        <v>165</v>
      </c>
      <c r="G24" s="68">
        <v>22</v>
      </c>
    </row>
    <row r="25" spans="1:7" s="18" customFormat="1" ht="27" customHeight="1" x14ac:dyDescent="0.25">
      <c r="A25" s="42" t="s">
        <v>189</v>
      </c>
      <c r="B25" s="43" t="s">
        <v>261</v>
      </c>
      <c r="C25" s="55">
        <v>35</v>
      </c>
      <c r="D25" s="67" t="s">
        <v>262</v>
      </c>
      <c r="E25" s="68">
        <v>80</v>
      </c>
      <c r="F25" s="68">
        <v>153</v>
      </c>
      <c r="G25" s="68">
        <v>21</v>
      </c>
    </row>
    <row r="26" spans="1:7" s="18" customFormat="1" ht="27" customHeight="1" x14ac:dyDescent="0.25">
      <c r="A26" s="42" t="s">
        <v>189</v>
      </c>
      <c r="B26" s="43" t="s">
        <v>263</v>
      </c>
      <c r="C26" s="55">
        <v>40</v>
      </c>
      <c r="D26" s="67" t="s">
        <v>264</v>
      </c>
      <c r="E26" s="68">
        <v>81</v>
      </c>
      <c r="F26" s="68">
        <v>140</v>
      </c>
      <c r="G26" s="68">
        <v>20</v>
      </c>
    </row>
    <row r="27" spans="1:7" s="18" customFormat="1" ht="27" customHeight="1" x14ac:dyDescent="0.25">
      <c r="A27" s="42" t="s">
        <v>189</v>
      </c>
      <c r="B27" s="43" t="s">
        <v>265</v>
      </c>
      <c r="C27" s="55">
        <v>50</v>
      </c>
      <c r="D27" s="67" t="s">
        <v>266</v>
      </c>
      <c r="E27" s="68">
        <v>81</v>
      </c>
      <c r="F27" s="68">
        <v>116</v>
      </c>
      <c r="G27" s="68">
        <v>18</v>
      </c>
    </row>
    <row r="28" spans="1:7" s="18" customFormat="1" ht="27" customHeight="1" x14ac:dyDescent="0.25">
      <c r="A28" s="42" t="s">
        <v>189</v>
      </c>
      <c r="B28" s="43" t="s">
        <v>267</v>
      </c>
      <c r="C28" s="55">
        <v>12</v>
      </c>
      <c r="D28" s="67" t="s">
        <v>268</v>
      </c>
      <c r="E28" s="68">
        <v>79</v>
      </c>
      <c r="F28" s="68">
        <v>167</v>
      </c>
      <c r="G28" s="68">
        <v>19</v>
      </c>
    </row>
    <row r="29" spans="1:7" s="18" customFormat="1" ht="27" customHeight="1" x14ac:dyDescent="0.25">
      <c r="A29" s="42" t="s">
        <v>189</v>
      </c>
      <c r="B29" s="43" t="s">
        <v>269</v>
      </c>
      <c r="C29" s="55">
        <v>18</v>
      </c>
      <c r="D29" s="67" t="s">
        <v>270</v>
      </c>
      <c r="E29" s="68">
        <v>80</v>
      </c>
      <c r="F29" s="68">
        <v>117</v>
      </c>
      <c r="G29" s="68">
        <v>21</v>
      </c>
    </row>
    <row r="30" spans="1:7" s="18" customFormat="1" ht="27" customHeight="1" x14ac:dyDescent="0.25">
      <c r="A30" s="42" t="s">
        <v>189</v>
      </c>
      <c r="B30" s="43" t="s">
        <v>271</v>
      </c>
      <c r="C30" s="55">
        <v>24</v>
      </c>
      <c r="D30" s="67" t="s">
        <v>272</v>
      </c>
      <c r="E30" s="68">
        <v>82</v>
      </c>
      <c r="F30" s="68">
        <v>67</v>
      </c>
      <c r="G30" s="68">
        <v>23</v>
      </c>
    </row>
    <row r="31" spans="1:7" s="18" customFormat="1" ht="27" customHeight="1" x14ac:dyDescent="0.25">
      <c r="A31" s="42" t="s">
        <v>189</v>
      </c>
      <c r="B31" s="43" t="s">
        <v>289</v>
      </c>
      <c r="C31" s="55">
        <v>36</v>
      </c>
      <c r="D31" s="67" t="s">
        <v>290</v>
      </c>
      <c r="E31" s="68">
        <v>83</v>
      </c>
      <c r="F31" s="68">
        <v>90</v>
      </c>
      <c r="G31" s="68">
        <v>22</v>
      </c>
    </row>
    <row r="32" spans="1:7" s="18" customFormat="1" ht="27" customHeight="1" x14ac:dyDescent="0.25">
      <c r="A32" s="42" t="s">
        <v>189</v>
      </c>
      <c r="B32" s="43" t="s">
        <v>291</v>
      </c>
      <c r="C32" s="55">
        <v>48</v>
      </c>
      <c r="D32" s="67" t="s">
        <v>292</v>
      </c>
      <c r="E32" s="68">
        <v>83</v>
      </c>
      <c r="F32" s="68">
        <v>113</v>
      </c>
      <c r="G32" s="68">
        <v>21</v>
      </c>
    </row>
    <row r="33" spans="1:7" s="18" customFormat="1" ht="27" customHeight="1" x14ac:dyDescent="0.25">
      <c r="A33" s="42" t="s">
        <v>189</v>
      </c>
      <c r="B33" s="43" t="s">
        <v>293</v>
      </c>
      <c r="C33" s="55">
        <v>69</v>
      </c>
      <c r="D33" s="67" t="s">
        <v>294</v>
      </c>
      <c r="E33" s="68">
        <v>83</v>
      </c>
      <c r="F33" s="68">
        <v>97</v>
      </c>
      <c r="G33" s="68">
        <v>20</v>
      </c>
    </row>
    <row r="34" spans="1:7" s="95" customFormat="1" ht="27" customHeight="1" x14ac:dyDescent="0.25">
      <c r="A34" s="42" t="s">
        <v>189</v>
      </c>
      <c r="B34" s="43" t="s">
        <v>542</v>
      </c>
      <c r="C34" s="90">
        <v>12</v>
      </c>
      <c r="D34" s="90">
        <v>3.6</v>
      </c>
      <c r="E34" s="94">
        <v>78</v>
      </c>
      <c r="F34" s="90">
        <v>167</v>
      </c>
      <c r="G34" s="90">
        <v>19</v>
      </c>
    </row>
    <row r="35" spans="1:7" s="95" customFormat="1" ht="27" customHeight="1" x14ac:dyDescent="0.25">
      <c r="A35" s="42" t="s">
        <v>189</v>
      </c>
      <c r="B35" s="35" t="s">
        <v>561</v>
      </c>
      <c r="C35" s="120">
        <v>18</v>
      </c>
      <c r="D35" s="120">
        <v>5.4</v>
      </c>
      <c r="E35" s="119">
        <v>80</v>
      </c>
      <c r="F35" s="120">
        <v>120</v>
      </c>
      <c r="G35" s="120">
        <v>19</v>
      </c>
    </row>
    <row r="36" spans="1:7" s="89" customFormat="1" ht="27" customHeight="1" x14ac:dyDescent="0.25">
      <c r="A36" s="42" t="s">
        <v>189</v>
      </c>
      <c r="B36" s="42" t="s">
        <v>487</v>
      </c>
      <c r="C36" s="90">
        <v>24</v>
      </c>
      <c r="D36" s="90">
        <v>7.2</v>
      </c>
      <c r="E36" s="94">
        <v>82</v>
      </c>
      <c r="F36" s="90">
        <v>73</v>
      </c>
      <c r="G36" s="90">
        <v>19</v>
      </c>
    </row>
    <row r="37" spans="1:7" s="118" customFormat="1" ht="27" customHeight="1" x14ac:dyDescent="0.25">
      <c r="A37" s="42" t="s">
        <v>189</v>
      </c>
      <c r="B37" s="35" t="s">
        <v>562</v>
      </c>
      <c r="C37" s="123">
        <v>36</v>
      </c>
      <c r="D37" s="123">
        <v>10.8</v>
      </c>
      <c r="E37" s="122">
        <v>83</v>
      </c>
      <c r="F37" s="123">
        <v>93</v>
      </c>
      <c r="G37" s="123">
        <v>19</v>
      </c>
    </row>
    <row r="38" spans="1:7" s="89" customFormat="1" ht="27" customHeight="1" x14ac:dyDescent="0.25">
      <c r="A38" s="42" t="s">
        <v>189</v>
      </c>
      <c r="B38" s="42" t="s">
        <v>488</v>
      </c>
      <c r="C38" s="90">
        <v>48</v>
      </c>
      <c r="D38" s="90">
        <v>14.4</v>
      </c>
      <c r="E38" s="94">
        <v>83</v>
      </c>
      <c r="F38" s="90">
        <v>112</v>
      </c>
      <c r="G38" s="90">
        <v>19</v>
      </c>
    </row>
    <row r="39" spans="1:7" s="121" customFormat="1" ht="27" customHeight="1" x14ac:dyDescent="0.25">
      <c r="A39" s="42" t="s">
        <v>189</v>
      </c>
      <c r="B39" s="35" t="s">
        <v>563</v>
      </c>
      <c r="C39" s="125">
        <v>69</v>
      </c>
      <c r="D39" s="125">
        <v>20.7</v>
      </c>
      <c r="E39" s="124">
        <v>83</v>
      </c>
      <c r="F39" s="125">
        <v>110</v>
      </c>
      <c r="G39" s="125">
        <v>19</v>
      </c>
    </row>
    <row r="40" spans="1:7" s="89" customFormat="1" ht="27" customHeight="1" x14ac:dyDescent="0.25">
      <c r="A40" s="42" t="s">
        <v>189</v>
      </c>
      <c r="B40" s="42" t="s">
        <v>489</v>
      </c>
      <c r="C40" s="90">
        <v>96</v>
      </c>
      <c r="D40" s="90">
        <v>28.8</v>
      </c>
      <c r="E40" s="94">
        <v>82</v>
      </c>
      <c r="F40" s="90">
        <v>107</v>
      </c>
      <c r="G40" s="90">
        <v>18</v>
      </c>
    </row>
    <row r="41" spans="1:7" s="121" customFormat="1" ht="27" customHeight="1" x14ac:dyDescent="0.25">
      <c r="A41" s="42" t="s">
        <v>189</v>
      </c>
      <c r="B41" s="127" t="s">
        <v>589</v>
      </c>
      <c r="C41" s="128">
        <v>12</v>
      </c>
      <c r="D41" s="128">
        <v>3.6</v>
      </c>
      <c r="E41" s="130">
        <v>79</v>
      </c>
      <c r="F41" s="128">
        <v>124</v>
      </c>
      <c r="G41" s="131">
        <v>20</v>
      </c>
    </row>
    <row r="42" spans="1:7" s="121" customFormat="1" ht="27" customHeight="1" x14ac:dyDescent="0.25">
      <c r="A42" s="42" t="s">
        <v>189</v>
      </c>
      <c r="B42" s="35" t="s">
        <v>590</v>
      </c>
      <c r="C42" s="129">
        <v>18</v>
      </c>
      <c r="D42" s="129">
        <v>5.4</v>
      </c>
      <c r="E42" s="130">
        <v>80</v>
      </c>
      <c r="F42" s="129">
        <v>102</v>
      </c>
      <c r="G42" s="132">
        <v>23</v>
      </c>
    </row>
    <row r="43" spans="1:7" s="121" customFormat="1" ht="27" customHeight="1" x14ac:dyDescent="0.25">
      <c r="A43" s="42" t="s">
        <v>189</v>
      </c>
      <c r="B43" s="35" t="s">
        <v>591</v>
      </c>
      <c r="C43" s="129">
        <v>24</v>
      </c>
      <c r="D43" s="129">
        <v>7.2</v>
      </c>
      <c r="E43" s="130">
        <v>81</v>
      </c>
      <c r="F43" s="129">
        <v>80</v>
      </c>
      <c r="G43" s="132">
        <v>25</v>
      </c>
    </row>
    <row r="44" spans="1:7" s="18" customFormat="1" ht="27" customHeight="1" x14ac:dyDescent="0.25">
      <c r="A44" s="42" t="s">
        <v>189</v>
      </c>
      <c r="B44" s="43" t="s">
        <v>295</v>
      </c>
      <c r="C44" s="55">
        <v>12</v>
      </c>
      <c r="D44" s="67" t="s">
        <v>268</v>
      </c>
      <c r="E44" s="68">
        <v>78</v>
      </c>
      <c r="F44" s="68">
        <v>245</v>
      </c>
      <c r="G44" s="68">
        <v>22</v>
      </c>
    </row>
    <row r="45" spans="1:7" s="18" customFormat="1" ht="27" customHeight="1" x14ac:dyDescent="0.25">
      <c r="A45" s="42" t="s">
        <v>189</v>
      </c>
      <c r="B45" s="43" t="s">
        <v>296</v>
      </c>
      <c r="C45" s="55">
        <v>18</v>
      </c>
      <c r="D45" s="67" t="s">
        <v>270</v>
      </c>
      <c r="E45" s="68">
        <v>78</v>
      </c>
      <c r="F45" s="68">
        <v>208</v>
      </c>
      <c r="G45" s="68">
        <v>24</v>
      </c>
    </row>
    <row r="46" spans="1:7" s="18" customFormat="1" ht="27" customHeight="1" x14ac:dyDescent="0.25">
      <c r="A46" s="42" t="s">
        <v>189</v>
      </c>
      <c r="B46" s="43" t="s">
        <v>297</v>
      </c>
      <c r="C46" s="55">
        <v>24</v>
      </c>
      <c r="D46" s="67" t="s">
        <v>272</v>
      </c>
      <c r="E46" s="68">
        <v>79</v>
      </c>
      <c r="F46" s="68">
        <v>170</v>
      </c>
      <c r="G46" s="68">
        <v>25</v>
      </c>
    </row>
    <row r="47" spans="1:7" s="18" customFormat="1" ht="27" customHeight="1" x14ac:dyDescent="0.25">
      <c r="A47" s="42" t="s">
        <v>189</v>
      </c>
      <c r="B47" s="43" t="s">
        <v>298</v>
      </c>
      <c r="C47" s="55">
        <v>36</v>
      </c>
      <c r="D47" s="67" t="s">
        <v>290</v>
      </c>
      <c r="E47" s="68">
        <v>79</v>
      </c>
      <c r="F47" s="68">
        <v>132</v>
      </c>
      <c r="G47" s="68">
        <v>26</v>
      </c>
    </row>
    <row r="48" spans="1:7" s="18" customFormat="1" ht="27" customHeight="1" x14ac:dyDescent="0.25">
      <c r="A48" s="42" t="s">
        <v>189</v>
      </c>
      <c r="B48" s="43" t="s">
        <v>299</v>
      </c>
      <c r="C48" s="55">
        <v>48</v>
      </c>
      <c r="D48" s="67" t="s">
        <v>292</v>
      </c>
      <c r="E48" s="68">
        <v>79</v>
      </c>
      <c r="F48" s="68">
        <v>93</v>
      </c>
      <c r="G48" s="68">
        <v>26</v>
      </c>
    </row>
    <row r="49" spans="1:8" s="121" customFormat="1" ht="27" customHeight="1" x14ac:dyDescent="0.25">
      <c r="A49" s="42" t="s">
        <v>189</v>
      </c>
      <c r="B49" s="127" t="s">
        <v>628</v>
      </c>
      <c r="C49" s="147">
        <v>21</v>
      </c>
      <c r="D49" s="147">
        <v>6.3</v>
      </c>
      <c r="E49" s="149">
        <v>82</v>
      </c>
      <c r="F49" s="147">
        <v>365</v>
      </c>
      <c r="G49" s="150">
        <v>24</v>
      </c>
    </row>
    <row r="50" spans="1:8" s="121" customFormat="1" ht="27" customHeight="1" x14ac:dyDescent="0.25">
      <c r="A50" s="42" t="s">
        <v>189</v>
      </c>
      <c r="B50" s="35" t="s">
        <v>629</v>
      </c>
      <c r="C50" s="148">
        <v>21</v>
      </c>
      <c r="D50" s="148">
        <v>6.3</v>
      </c>
      <c r="E50" s="149">
        <v>82</v>
      </c>
      <c r="F50" s="148">
        <v>365</v>
      </c>
      <c r="G50" s="151">
        <v>24</v>
      </c>
    </row>
    <row r="51" spans="1:8" s="121" customFormat="1" ht="27" customHeight="1" x14ac:dyDescent="0.25">
      <c r="A51" s="42" t="s">
        <v>189</v>
      </c>
      <c r="B51" s="35" t="s">
        <v>630</v>
      </c>
      <c r="C51" s="148">
        <v>29</v>
      </c>
      <c r="D51" s="148">
        <v>6.3</v>
      </c>
      <c r="E51" s="149">
        <v>80</v>
      </c>
      <c r="F51" s="148">
        <v>198</v>
      </c>
      <c r="G51" s="151">
        <v>30</v>
      </c>
    </row>
    <row r="52" spans="1:8" s="121" customFormat="1" ht="27" customHeight="1" x14ac:dyDescent="0.25">
      <c r="A52" s="42" t="s">
        <v>189</v>
      </c>
      <c r="B52" s="35" t="s">
        <v>631</v>
      </c>
      <c r="C52" s="148">
        <v>31.2</v>
      </c>
      <c r="D52" s="148">
        <v>6.3</v>
      </c>
      <c r="E52" s="149">
        <v>81</v>
      </c>
      <c r="F52" s="148">
        <v>200</v>
      </c>
      <c r="G52" s="151">
        <v>29</v>
      </c>
    </row>
    <row r="53" spans="1:8" s="121" customFormat="1" ht="27" customHeight="1" x14ac:dyDescent="0.25">
      <c r="A53" s="45" t="s">
        <v>373</v>
      </c>
      <c r="B53" s="45" t="s">
        <v>626</v>
      </c>
      <c r="C53" s="129">
        <v>25.4</v>
      </c>
      <c r="D53" s="129">
        <v>7.6</v>
      </c>
      <c r="E53" s="146">
        <v>82</v>
      </c>
      <c r="F53" s="129">
        <v>43</v>
      </c>
      <c r="G53" s="88">
        <v>13</v>
      </c>
    </row>
    <row r="54" spans="1:8" s="121" customFormat="1" ht="27" customHeight="1" x14ac:dyDescent="0.25">
      <c r="A54" s="45" t="s">
        <v>373</v>
      </c>
      <c r="B54" s="45" t="s">
        <v>625</v>
      </c>
      <c r="C54" s="129">
        <v>32</v>
      </c>
      <c r="D54" s="129">
        <v>7.6</v>
      </c>
      <c r="E54" s="146">
        <v>82</v>
      </c>
      <c r="F54" s="129">
        <v>41</v>
      </c>
      <c r="G54" s="88">
        <v>13</v>
      </c>
    </row>
    <row r="55" spans="1:8" s="89" customFormat="1" ht="27" customHeight="1" x14ac:dyDescent="0.25">
      <c r="A55" s="92" t="s">
        <v>373</v>
      </c>
      <c r="B55" s="92" t="s">
        <v>482</v>
      </c>
      <c r="C55" s="76">
        <v>16</v>
      </c>
      <c r="D55" s="76">
        <v>4.8</v>
      </c>
      <c r="E55" s="76">
        <v>81</v>
      </c>
      <c r="F55" s="76">
        <v>40</v>
      </c>
      <c r="G55" s="76">
        <v>11</v>
      </c>
      <c r="H55" s="91"/>
    </row>
    <row r="56" spans="1:8" s="89" customFormat="1" ht="27" customHeight="1" x14ac:dyDescent="0.25">
      <c r="A56" s="92" t="s">
        <v>373</v>
      </c>
      <c r="B56" s="92" t="s">
        <v>483</v>
      </c>
      <c r="C56" s="76">
        <v>16</v>
      </c>
      <c r="D56" s="76">
        <v>4.8</v>
      </c>
      <c r="E56" s="76">
        <v>81</v>
      </c>
      <c r="F56" s="76">
        <v>40</v>
      </c>
      <c r="G56" s="76">
        <v>11</v>
      </c>
    </row>
    <row r="57" spans="1:8" s="86" customFormat="1" ht="27" customHeight="1" x14ac:dyDescent="0.25">
      <c r="A57" s="42" t="s">
        <v>373</v>
      </c>
      <c r="B57" s="42" t="s">
        <v>481</v>
      </c>
      <c r="C57" s="90">
        <v>32</v>
      </c>
      <c r="D57" s="90">
        <v>7.3</v>
      </c>
      <c r="E57" s="90">
        <v>81</v>
      </c>
      <c r="F57" s="90">
        <v>26</v>
      </c>
      <c r="G57" s="83">
        <v>13</v>
      </c>
      <c r="H57" s="82"/>
    </row>
    <row r="58" spans="1:8" s="18" customFormat="1" ht="27" customHeight="1" x14ac:dyDescent="0.25">
      <c r="A58" s="42" t="s">
        <v>373</v>
      </c>
      <c r="B58" s="43" t="s">
        <v>404</v>
      </c>
      <c r="C58" s="55">
        <v>14.9</v>
      </c>
      <c r="D58" s="67">
        <v>4.4000000000000004</v>
      </c>
      <c r="E58" s="68">
        <v>78</v>
      </c>
      <c r="F58" s="68">
        <v>34</v>
      </c>
      <c r="G58" s="68">
        <v>18</v>
      </c>
    </row>
    <row r="59" spans="1:8" s="89" customFormat="1" ht="27" customHeight="1" x14ac:dyDescent="0.25">
      <c r="A59" s="42" t="s">
        <v>486</v>
      </c>
      <c r="B59" s="42" t="s">
        <v>484</v>
      </c>
      <c r="C59" s="53">
        <v>18.5</v>
      </c>
      <c r="D59" s="53">
        <v>4.5999999999999996</v>
      </c>
      <c r="E59" s="93">
        <v>78</v>
      </c>
      <c r="F59" s="53">
        <v>139</v>
      </c>
      <c r="G59" s="54">
        <v>8</v>
      </c>
    </row>
    <row r="60" spans="1:8" s="89" customFormat="1" ht="27" customHeight="1" x14ac:dyDescent="0.25">
      <c r="A60" s="42" t="s">
        <v>486</v>
      </c>
      <c r="B60" s="42" t="s">
        <v>485</v>
      </c>
      <c r="C60" s="55">
        <v>22.5</v>
      </c>
      <c r="D60" s="55">
        <v>4.5999999999999996</v>
      </c>
      <c r="E60" s="93">
        <v>78</v>
      </c>
      <c r="F60" s="55">
        <v>138</v>
      </c>
      <c r="G60" s="55">
        <v>8</v>
      </c>
    </row>
    <row r="61" spans="1:8" s="18" customFormat="1" ht="27" customHeight="1" x14ac:dyDescent="0.25">
      <c r="A61" s="42" t="s">
        <v>354</v>
      </c>
      <c r="B61" s="43" t="s">
        <v>386</v>
      </c>
      <c r="C61" s="55">
        <v>45</v>
      </c>
      <c r="D61" s="67">
        <v>13.5</v>
      </c>
      <c r="E61" s="68">
        <v>85</v>
      </c>
      <c r="F61" s="68">
        <v>11</v>
      </c>
      <c r="G61" s="68">
        <v>10</v>
      </c>
    </row>
    <row r="62" spans="1:8" s="18" customFormat="1" ht="27" customHeight="1" x14ac:dyDescent="0.25">
      <c r="A62" s="42" t="s">
        <v>354</v>
      </c>
      <c r="B62" s="43" t="s">
        <v>387</v>
      </c>
      <c r="C62" s="55">
        <v>50</v>
      </c>
      <c r="D62" s="67">
        <v>15</v>
      </c>
      <c r="E62" s="68">
        <v>85</v>
      </c>
      <c r="F62" s="68">
        <v>11</v>
      </c>
      <c r="G62" s="68">
        <v>10</v>
      </c>
    </row>
    <row r="63" spans="1:8" s="18" customFormat="1" ht="27" customHeight="1" x14ac:dyDescent="0.25">
      <c r="A63" s="42" t="s">
        <v>354</v>
      </c>
      <c r="B63" s="43" t="s">
        <v>388</v>
      </c>
      <c r="C63" s="55">
        <v>55</v>
      </c>
      <c r="D63" s="67">
        <v>16.5</v>
      </c>
      <c r="E63" s="68">
        <v>85</v>
      </c>
      <c r="F63" s="68">
        <v>11</v>
      </c>
      <c r="G63" s="68">
        <v>10</v>
      </c>
    </row>
    <row r="64" spans="1:8" s="18" customFormat="1" ht="27" customHeight="1" x14ac:dyDescent="0.25">
      <c r="A64" s="42" t="s">
        <v>354</v>
      </c>
      <c r="B64" s="43" t="s">
        <v>389</v>
      </c>
      <c r="C64" s="55">
        <v>60</v>
      </c>
      <c r="D64" s="67">
        <v>18</v>
      </c>
      <c r="E64" s="68">
        <v>85</v>
      </c>
      <c r="F64" s="68">
        <v>10</v>
      </c>
      <c r="G64" s="68">
        <v>10</v>
      </c>
    </row>
    <row r="65" spans="1:7" s="18" customFormat="1" ht="27" customHeight="1" x14ac:dyDescent="0.25">
      <c r="A65" s="42" t="s">
        <v>354</v>
      </c>
      <c r="B65" s="43" t="s">
        <v>390</v>
      </c>
      <c r="C65" s="55">
        <v>10</v>
      </c>
      <c r="D65" s="67">
        <v>2.0099999999999998</v>
      </c>
      <c r="E65" s="68">
        <v>78</v>
      </c>
      <c r="F65" s="68" t="s">
        <v>391</v>
      </c>
      <c r="G65" s="68" t="s">
        <v>392</v>
      </c>
    </row>
    <row r="66" spans="1:7" s="18" customFormat="1" ht="27" customHeight="1" x14ac:dyDescent="0.25">
      <c r="A66" s="42" t="s">
        <v>354</v>
      </c>
      <c r="B66" s="43" t="s">
        <v>393</v>
      </c>
      <c r="C66" s="55">
        <v>15</v>
      </c>
      <c r="D66" s="67">
        <v>4.5</v>
      </c>
      <c r="E66" s="68">
        <v>82</v>
      </c>
      <c r="F66" s="68" t="s">
        <v>391</v>
      </c>
      <c r="G66" s="68" t="s">
        <v>392</v>
      </c>
    </row>
    <row r="67" spans="1:7" s="18" customFormat="1" ht="27" customHeight="1" x14ac:dyDescent="0.25">
      <c r="A67" s="42" t="s">
        <v>354</v>
      </c>
      <c r="B67" s="43" t="s">
        <v>394</v>
      </c>
      <c r="C67" s="55">
        <v>20</v>
      </c>
      <c r="D67" s="67">
        <v>4.5</v>
      </c>
      <c r="E67" s="68">
        <v>82</v>
      </c>
      <c r="F67" s="68" t="s">
        <v>391</v>
      </c>
      <c r="G67" s="68" t="s">
        <v>392</v>
      </c>
    </row>
    <row r="68" spans="1:7" s="18" customFormat="1" ht="27" customHeight="1" x14ac:dyDescent="0.25">
      <c r="A68" s="42" t="s">
        <v>354</v>
      </c>
      <c r="B68" s="43" t="s">
        <v>395</v>
      </c>
      <c r="C68" s="55">
        <v>25</v>
      </c>
      <c r="D68" s="67">
        <v>7.14</v>
      </c>
      <c r="E68" s="68">
        <v>83</v>
      </c>
      <c r="F68" s="68" t="s">
        <v>391</v>
      </c>
      <c r="G68" s="68" t="s">
        <v>392</v>
      </c>
    </row>
    <row r="69" spans="1:7" s="18" customFormat="1" ht="27" customHeight="1" x14ac:dyDescent="0.25">
      <c r="A69" s="42" t="s">
        <v>354</v>
      </c>
      <c r="B69" s="43" t="s">
        <v>396</v>
      </c>
      <c r="C69" s="55">
        <v>30</v>
      </c>
      <c r="D69" s="67">
        <v>7.14</v>
      </c>
      <c r="E69" s="68">
        <v>83</v>
      </c>
      <c r="F69" s="68" t="s">
        <v>391</v>
      </c>
      <c r="G69" s="68" t="s">
        <v>392</v>
      </c>
    </row>
    <row r="70" spans="1:7" s="18" customFormat="1" ht="27" customHeight="1" x14ac:dyDescent="0.25">
      <c r="A70" s="42" t="s">
        <v>354</v>
      </c>
      <c r="B70" s="43" t="s">
        <v>397</v>
      </c>
      <c r="C70" s="55">
        <v>35</v>
      </c>
      <c r="D70" s="67">
        <v>7.14</v>
      </c>
      <c r="E70" s="68">
        <v>84</v>
      </c>
      <c r="F70" s="68" t="s">
        <v>391</v>
      </c>
      <c r="G70" s="68" t="s">
        <v>392</v>
      </c>
    </row>
    <row r="71" spans="1:7" s="18" customFormat="1" ht="27" customHeight="1" x14ac:dyDescent="0.25">
      <c r="A71" s="42" t="s">
        <v>354</v>
      </c>
      <c r="B71" s="43" t="s">
        <v>398</v>
      </c>
      <c r="C71" s="55">
        <v>15</v>
      </c>
      <c r="D71" s="67">
        <v>4.0999999999999996</v>
      </c>
      <c r="E71" s="68">
        <v>80</v>
      </c>
      <c r="F71" s="68" t="s">
        <v>391</v>
      </c>
      <c r="G71" s="68" t="s">
        <v>392</v>
      </c>
    </row>
    <row r="72" spans="1:7" s="18" customFormat="1" ht="27" customHeight="1" x14ac:dyDescent="0.25">
      <c r="A72" s="42" t="s">
        <v>354</v>
      </c>
      <c r="B72" s="43" t="s">
        <v>399</v>
      </c>
      <c r="C72" s="55">
        <v>20</v>
      </c>
      <c r="D72" s="67">
        <v>4.0999999999999996</v>
      </c>
      <c r="E72" s="68">
        <v>80</v>
      </c>
      <c r="F72" s="68" t="s">
        <v>391</v>
      </c>
      <c r="G72" s="68" t="s">
        <v>392</v>
      </c>
    </row>
    <row r="73" spans="1:7" s="18" customFormat="1" ht="27" customHeight="1" x14ac:dyDescent="0.25">
      <c r="A73" s="42" t="s">
        <v>354</v>
      </c>
      <c r="B73" s="43" t="s">
        <v>400</v>
      </c>
      <c r="C73" s="55">
        <v>25</v>
      </c>
      <c r="D73" s="67">
        <v>7.14</v>
      </c>
      <c r="E73" s="68">
        <v>83</v>
      </c>
      <c r="F73" s="68" t="s">
        <v>391</v>
      </c>
      <c r="G73" s="68" t="s">
        <v>392</v>
      </c>
    </row>
    <row r="74" spans="1:7" s="18" customFormat="1" ht="27" customHeight="1" x14ac:dyDescent="0.25">
      <c r="A74" s="42" t="s">
        <v>354</v>
      </c>
      <c r="B74" s="43" t="s">
        <v>401</v>
      </c>
      <c r="C74" s="55">
        <v>30</v>
      </c>
      <c r="D74" s="67">
        <v>7.14</v>
      </c>
      <c r="E74" s="68">
        <v>83</v>
      </c>
      <c r="F74" s="68" t="s">
        <v>391</v>
      </c>
      <c r="G74" s="68" t="s">
        <v>392</v>
      </c>
    </row>
    <row r="75" spans="1:7" s="18" customFormat="1" ht="27" customHeight="1" x14ac:dyDescent="0.25">
      <c r="A75" s="42" t="s">
        <v>354</v>
      </c>
      <c r="B75" s="43" t="s">
        <v>402</v>
      </c>
      <c r="C75" s="55">
        <v>32</v>
      </c>
      <c r="D75" s="67">
        <v>7.14</v>
      </c>
      <c r="E75" s="68">
        <v>83</v>
      </c>
      <c r="F75" s="68" t="s">
        <v>391</v>
      </c>
      <c r="G75" s="68" t="s">
        <v>392</v>
      </c>
    </row>
    <row r="76" spans="1:7" s="18" customFormat="1" ht="27" customHeight="1" x14ac:dyDescent="0.25">
      <c r="A76" s="42" t="s">
        <v>354</v>
      </c>
      <c r="B76" s="43" t="s">
        <v>403</v>
      </c>
      <c r="C76" s="55">
        <v>35</v>
      </c>
      <c r="D76" s="67">
        <v>7.14</v>
      </c>
      <c r="E76" s="68">
        <v>84</v>
      </c>
      <c r="F76" s="68" t="s">
        <v>391</v>
      </c>
      <c r="G76" s="68" t="s">
        <v>392</v>
      </c>
    </row>
    <row r="77" spans="1:7" s="121" customFormat="1" ht="27" customHeight="1" x14ac:dyDescent="0.25">
      <c r="A77" s="97" t="s">
        <v>350</v>
      </c>
      <c r="B77" s="97" t="s">
        <v>639</v>
      </c>
      <c r="C77" s="55">
        <v>7</v>
      </c>
      <c r="D77" s="67">
        <v>1.85</v>
      </c>
      <c r="E77" s="68">
        <v>81</v>
      </c>
      <c r="F77" s="148">
        <v>27</v>
      </c>
      <c r="G77" s="148">
        <v>16</v>
      </c>
    </row>
    <row r="78" spans="1:7" s="121" customFormat="1" ht="27" customHeight="1" x14ac:dyDescent="0.25">
      <c r="A78" s="97" t="s">
        <v>350</v>
      </c>
      <c r="B78" s="97" t="s">
        <v>640</v>
      </c>
      <c r="C78" s="55">
        <v>9.5</v>
      </c>
      <c r="D78" s="148">
        <v>2.7</v>
      </c>
      <c r="E78" s="68">
        <v>81</v>
      </c>
      <c r="F78" s="148">
        <v>17</v>
      </c>
      <c r="G78" s="148">
        <v>12</v>
      </c>
    </row>
    <row r="79" spans="1:7" s="121" customFormat="1" ht="27" customHeight="1" x14ac:dyDescent="0.25">
      <c r="A79" s="97" t="s">
        <v>350</v>
      </c>
      <c r="B79" s="97" t="s">
        <v>641</v>
      </c>
      <c r="C79" s="55">
        <v>11.1</v>
      </c>
      <c r="D79" s="148">
        <v>3.2</v>
      </c>
      <c r="E79" s="68">
        <v>82</v>
      </c>
      <c r="F79" s="148">
        <v>7</v>
      </c>
      <c r="G79" s="148">
        <v>8</v>
      </c>
    </row>
    <row r="80" spans="1:7" s="121" customFormat="1" ht="27" customHeight="1" x14ac:dyDescent="0.25">
      <c r="A80" s="97" t="s">
        <v>350</v>
      </c>
      <c r="B80" s="97" t="s">
        <v>642</v>
      </c>
      <c r="C80" s="55">
        <v>12.6</v>
      </c>
      <c r="D80" s="148">
        <v>3.6</v>
      </c>
      <c r="E80" s="68">
        <v>82</v>
      </c>
      <c r="F80" s="148">
        <v>39</v>
      </c>
      <c r="G80" s="148">
        <v>17</v>
      </c>
    </row>
    <row r="81" spans="1:9" s="121" customFormat="1" ht="27" customHeight="1" x14ac:dyDescent="0.25">
      <c r="A81" s="97" t="s">
        <v>350</v>
      </c>
      <c r="B81" s="97" t="s">
        <v>643</v>
      </c>
      <c r="C81" s="55">
        <v>15.8</v>
      </c>
      <c r="D81" s="148">
        <v>3.5</v>
      </c>
      <c r="E81" s="68">
        <v>83</v>
      </c>
      <c r="F81" s="148">
        <v>47</v>
      </c>
      <c r="G81" s="148">
        <v>18</v>
      </c>
    </row>
    <row r="82" spans="1:9" s="121" customFormat="1" ht="27" customHeight="1" x14ac:dyDescent="0.25">
      <c r="A82" s="97" t="s">
        <v>350</v>
      </c>
      <c r="B82" s="97" t="s">
        <v>644</v>
      </c>
      <c r="C82" s="55">
        <v>21.7</v>
      </c>
      <c r="D82" s="148">
        <v>6.4</v>
      </c>
      <c r="E82" s="98">
        <v>84</v>
      </c>
      <c r="F82" s="148" t="s">
        <v>645</v>
      </c>
      <c r="G82" s="148">
        <v>6</v>
      </c>
    </row>
    <row r="83" spans="1:9" s="121" customFormat="1" ht="27" customHeight="1" x14ac:dyDescent="0.25">
      <c r="A83" s="97" t="s">
        <v>350</v>
      </c>
      <c r="B83" s="97" t="s">
        <v>646</v>
      </c>
      <c r="C83" s="55">
        <v>25</v>
      </c>
      <c r="D83" s="148">
        <v>7.5</v>
      </c>
      <c r="E83" s="98">
        <v>84</v>
      </c>
      <c r="F83" s="148" t="s">
        <v>645</v>
      </c>
      <c r="G83" s="148">
        <v>8</v>
      </c>
    </row>
    <row r="84" spans="1:9" s="121" customFormat="1" ht="27" customHeight="1" x14ac:dyDescent="0.25">
      <c r="A84" s="97" t="s">
        <v>350</v>
      </c>
      <c r="B84" s="97" t="s">
        <v>647</v>
      </c>
      <c r="C84" s="55">
        <v>32</v>
      </c>
      <c r="D84" s="148">
        <v>9</v>
      </c>
      <c r="E84" s="98">
        <v>85</v>
      </c>
      <c r="F84" s="148" t="s">
        <v>645</v>
      </c>
      <c r="G84" s="148">
        <v>12</v>
      </c>
    </row>
    <row r="85" spans="1:9" s="121" customFormat="1" ht="27" customHeight="1" x14ac:dyDescent="0.25">
      <c r="A85" s="97" t="s">
        <v>350</v>
      </c>
      <c r="B85" s="97" t="s">
        <v>648</v>
      </c>
      <c r="C85" s="55">
        <v>38</v>
      </c>
      <c r="D85" s="148">
        <v>11</v>
      </c>
      <c r="E85" s="98">
        <v>85</v>
      </c>
      <c r="F85" s="148" t="s">
        <v>649</v>
      </c>
      <c r="G85" s="148">
        <v>6</v>
      </c>
    </row>
    <row r="86" spans="1:9" s="121" customFormat="1" ht="27" customHeight="1" x14ac:dyDescent="0.25">
      <c r="A86" s="97" t="s">
        <v>350</v>
      </c>
      <c r="B86" s="97" t="s">
        <v>650</v>
      </c>
      <c r="C86" s="55">
        <v>45</v>
      </c>
      <c r="D86" s="148">
        <v>13.5</v>
      </c>
      <c r="E86" s="98">
        <v>85</v>
      </c>
      <c r="F86" s="148" t="s">
        <v>649</v>
      </c>
      <c r="G86" s="148">
        <v>7</v>
      </c>
    </row>
    <row r="87" spans="1:9" s="121" customFormat="1" ht="27" customHeight="1" x14ac:dyDescent="0.25">
      <c r="A87" s="97" t="s">
        <v>350</v>
      </c>
      <c r="B87" s="97" t="s">
        <v>651</v>
      </c>
      <c r="C87" s="55">
        <v>49</v>
      </c>
      <c r="D87" s="148">
        <v>14.7</v>
      </c>
      <c r="E87" s="98">
        <v>85</v>
      </c>
      <c r="F87" s="148" t="s">
        <v>649</v>
      </c>
      <c r="G87" s="148">
        <v>8</v>
      </c>
    </row>
    <row r="88" spans="1:9" s="121" customFormat="1" ht="27" customHeight="1" x14ac:dyDescent="0.25">
      <c r="A88" s="97" t="s">
        <v>350</v>
      </c>
      <c r="B88" s="97" t="s">
        <v>652</v>
      </c>
      <c r="C88" s="55">
        <v>60</v>
      </c>
      <c r="D88" s="148">
        <v>18</v>
      </c>
      <c r="E88" s="98">
        <v>86</v>
      </c>
      <c r="F88" s="148" t="s">
        <v>649</v>
      </c>
      <c r="G88" s="148">
        <v>9</v>
      </c>
    </row>
    <row r="89" spans="1:9" s="121" customFormat="1" ht="27" customHeight="1" x14ac:dyDescent="0.25">
      <c r="A89" s="97" t="s">
        <v>350</v>
      </c>
      <c r="B89" s="97" t="s">
        <v>653</v>
      </c>
      <c r="C89" s="55">
        <v>65</v>
      </c>
      <c r="D89" s="148">
        <v>19.2</v>
      </c>
      <c r="E89" s="98">
        <v>86</v>
      </c>
      <c r="F89" s="148" t="s">
        <v>649</v>
      </c>
      <c r="G89" s="148">
        <v>10</v>
      </c>
    </row>
    <row r="90" spans="1:9" s="121" customFormat="1" ht="27" customHeight="1" x14ac:dyDescent="0.25">
      <c r="A90" s="97" t="s">
        <v>350</v>
      </c>
      <c r="B90" s="97" t="s">
        <v>635</v>
      </c>
      <c r="C90" s="55">
        <v>17</v>
      </c>
      <c r="D90" s="97"/>
      <c r="E90" s="68">
        <v>81</v>
      </c>
      <c r="F90" s="148">
        <v>34</v>
      </c>
      <c r="G90" s="148">
        <v>14</v>
      </c>
    </row>
    <row r="91" spans="1:9" s="121" customFormat="1" ht="27" customHeight="1" x14ac:dyDescent="0.25">
      <c r="A91" s="97" t="s">
        <v>350</v>
      </c>
      <c r="B91" s="97" t="s">
        <v>636</v>
      </c>
      <c r="C91" s="55">
        <v>21.7</v>
      </c>
      <c r="D91" s="97"/>
      <c r="E91" s="68">
        <v>84</v>
      </c>
      <c r="F91" s="148">
        <v>18</v>
      </c>
      <c r="G91" s="148">
        <v>13</v>
      </c>
    </row>
    <row r="92" spans="1:9" s="121" customFormat="1" ht="27" customHeight="1" x14ac:dyDescent="0.25">
      <c r="A92" s="97" t="s">
        <v>350</v>
      </c>
      <c r="B92" s="97" t="s">
        <v>637</v>
      </c>
      <c r="C92" s="55">
        <v>25</v>
      </c>
      <c r="D92" s="97"/>
      <c r="E92" s="68">
        <v>84</v>
      </c>
      <c r="F92" s="148">
        <v>32</v>
      </c>
      <c r="G92" s="148">
        <v>15</v>
      </c>
    </row>
    <row r="93" spans="1:9" s="121" customFormat="1" ht="27" customHeight="1" x14ac:dyDescent="0.25">
      <c r="A93" s="97" t="s">
        <v>350</v>
      </c>
      <c r="B93" s="97" t="s">
        <v>638</v>
      </c>
      <c r="C93" s="55">
        <v>32</v>
      </c>
      <c r="D93" s="97"/>
      <c r="E93" s="68">
        <v>85</v>
      </c>
      <c r="F93" s="148">
        <v>61</v>
      </c>
      <c r="G93" s="148">
        <v>19</v>
      </c>
    </row>
    <row r="94" spans="1:9" s="18" customFormat="1" ht="27" customHeight="1" x14ac:dyDescent="0.25">
      <c r="A94" s="77" t="s">
        <v>470</v>
      </c>
      <c r="B94" s="77" t="s">
        <v>471</v>
      </c>
      <c r="C94" s="76">
        <v>30</v>
      </c>
      <c r="D94" s="76">
        <v>9</v>
      </c>
      <c r="E94" s="76">
        <v>81</v>
      </c>
      <c r="F94" s="76">
        <v>144</v>
      </c>
      <c r="G94" s="76">
        <v>7</v>
      </c>
      <c r="H94" s="78"/>
      <c r="I94" s="79"/>
    </row>
    <row r="95" spans="1:9" s="18" customFormat="1" ht="27" customHeight="1" x14ac:dyDescent="0.25">
      <c r="A95" s="77" t="s">
        <v>470</v>
      </c>
      <c r="B95" s="77" t="s">
        <v>472</v>
      </c>
      <c r="C95" s="76">
        <v>50</v>
      </c>
      <c r="D95" s="76">
        <v>15</v>
      </c>
      <c r="E95" s="76">
        <v>82</v>
      </c>
      <c r="F95" s="76">
        <v>157</v>
      </c>
      <c r="G95" s="76">
        <v>7</v>
      </c>
      <c r="H95" s="78"/>
      <c r="I95" s="79"/>
    </row>
    <row r="96" spans="1:9" s="95" customFormat="1" ht="27" customHeight="1" x14ac:dyDescent="0.25">
      <c r="A96" s="100" t="s">
        <v>219</v>
      </c>
      <c r="B96" s="99" t="s">
        <v>493</v>
      </c>
      <c r="C96" s="36">
        <v>45</v>
      </c>
      <c r="D96" s="36">
        <v>18</v>
      </c>
      <c r="E96" s="98">
        <v>82</v>
      </c>
      <c r="F96" s="36">
        <v>51</v>
      </c>
      <c r="G96" s="98">
        <v>14</v>
      </c>
      <c r="H96" s="78"/>
      <c r="I96" s="79"/>
    </row>
    <row r="97" spans="1:9" s="95" customFormat="1" ht="27" customHeight="1" x14ac:dyDescent="0.25">
      <c r="A97" s="100" t="s">
        <v>219</v>
      </c>
      <c r="B97" s="99" t="s">
        <v>494</v>
      </c>
      <c r="C97" s="90">
        <v>60</v>
      </c>
      <c r="D97" s="90">
        <v>24</v>
      </c>
      <c r="E97" s="68">
        <v>82</v>
      </c>
      <c r="F97" s="68">
        <v>51</v>
      </c>
      <c r="G97" s="68">
        <v>13</v>
      </c>
      <c r="H97" s="78"/>
      <c r="I97" s="79"/>
    </row>
    <row r="98" spans="1:9" s="18" customFormat="1" ht="27" customHeight="1" x14ac:dyDescent="0.25">
      <c r="A98" s="42" t="s">
        <v>219</v>
      </c>
      <c r="B98" s="43" t="s">
        <v>220</v>
      </c>
      <c r="C98" s="55">
        <v>10</v>
      </c>
      <c r="D98" s="67">
        <v>4</v>
      </c>
      <c r="E98" s="68">
        <v>81</v>
      </c>
      <c r="F98" s="68">
        <v>64</v>
      </c>
      <c r="G98" s="68">
        <v>4</v>
      </c>
    </row>
    <row r="99" spans="1:9" s="18" customFormat="1" ht="27" customHeight="1" x14ac:dyDescent="0.25">
      <c r="A99" s="42" t="s">
        <v>219</v>
      </c>
      <c r="B99" s="43" t="s">
        <v>221</v>
      </c>
      <c r="C99" s="55">
        <v>18</v>
      </c>
      <c r="D99" s="67">
        <v>7.2</v>
      </c>
      <c r="E99" s="68">
        <v>81</v>
      </c>
      <c r="F99" s="68">
        <v>65</v>
      </c>
      <c r="G99" s="68">
        <v>4</v>
      </c>
    </row>
    <row r="100" spans="1:9" s="18" customFormat="1" ht="27" customHeight="1" x14ac:dyDescent="0.25">
      <c r="A100" s="42" t="s">
        <v>219</v>
      </c>
      <c r="B100" s="43" t="s">
        <v>222</v>
      </c>
      <c r="C100" s="55">
        <v>20</v>
      </c>
      <c r="D100" s="67">
        <v>8</v>
      </c>
      <c r="E100" s="68">
        <v>82</v>
      </c>
      <c r="F100" s="68">
        <v>54</v>
      </c>
      <c r="G100" s="68">
        <v>14</v>
      </c>
    </row>
    <row r="101" spans="1:9" s="18" customFormat="1" ht="27" customHeight="1" x14ac:dyDescent="0.25">
      <c r="A101" s="42" t="s">
        <v>219</v>
      </c>
      <c r="B101" s="43" t="s">
        <v>223</v>
      </c>
      <c r="C101" s="55">
        <v>30</v>
      </c>
      <c r="D101" s="67">
        <v>12</v>
      </c>
      <c r="E101" s="68">
        <v>82</v>
      </c>
      <c r="F101" s="68">
        <v>57</v>
      </c>
      <c r="G101" s="68">
        <v>14</v>
      </c>
    </row>
    <row r="102" spans="1:9" s="18" customFormat="1" ht="27" customHeight="1" x14ac:dyDescent="0.25">
      <c r="A102" s="42" t="s">
        <v>219</v>
      </c>
      <c r="B102" s="43" t="s">
        <v>224</v>
      </c>
      <c r="C102" s="55">
        <v>70</v>
      </c>
      <c r="D102" s="67">
        <v>28</v>
      </c>
      <c r="E102" s="68">
        <v>84</v>
      </c>
      <c r="F102" s="68">
        <v>44</v>
      </c>
      <c r="G102" s="68">
        <v>17</v>
      </c>
    </row>
    <row r="103" spans="1:9" s="18" customFormat="1" ht="27" customHeight="1" x14ac:dyDescent="0.25">
      <c r="A103" s="42" t="s">
        <v>219</v>
      </c>
      <c r="B103" s="43" t="s">
        <v>225</v>
      </c>
      <c r="C103" s="55">
        <v>10</v>
      </c>
      <c r="D103" s="67">
        <v>4</v>
      </c>
      <c r="E103" s="68">
        <v>81</v>
      </c>
      <c r="F103" s="68">
        <v>61</v>
      </c>
      <c r="G103" s="68">
        <v>1</v>
      </c>
    </row>
    <row r="104" spans="1:9" s="18" customFormat="1" ht="27" customHeight="1" x14ac:dyDescent="0.25">
      <c r="A104" s="42" t="s">
        <v>219</v>
      </c>
      <c r="B104" s="43" t="s">
        <v>226</v>
      </c>
      <c r="C104" s="55">
        <v>18</v>
      </c>
      <c r="D104" s="67">
        <v>7.2</v>
      </c>
      <c r="E104" s="68">
        <v>81</v>
      </c>
      <c r="F104" s="68">
        <v>60</v>
      </c>
      <c r="G104" s="68">
        <v>1</v>
      </c>
    </row>
    <row r="105" spans="1:9" s="18" customFormat="1" ht="27" customHeight="1" x14ac:dyDescent="0.25">
      <c r="A105" s="42" t="s">
        <v>219</v>
      </c>
      <c r="B105" s="43" t="s">
        <v>227</v>
      </c>
      <c r="C105" s="55">
        <v>20</v>
      </c>
      <c r="D105" s="67">
        <v>8</v>
      </c>
      <c r="E105" s="68">
        <v>82</v>
      </c>
      <c r="F105" s="68">
        <v>48</v>
      </c>
      <c r="G105" s="68">
        <v>2</v>
      </c>
    </row>
    <row r="106" spans="1:9" s="18" customFormat="1" ht="27" customHeight="1" x14ac:dyDescent="0.25">
      <c r="A106" s="42" t="s">
        <v>219</v>
      </c>
      <c r="B106" s="43" t="s">
        <v>228</v>
      </c>
      <c r="C106" s="55">
        <v>30</v>
      </c>
      <c r="D106" s="67">
        <v>12</v>
      </c>
      <c r="E106" s="68">
        <v>82</v>
      </c>
      <c r="F106" s="68">
        <v>51</v>
      </c>
      <c r="G106" s="68">
        <v>2</v>
      </c>
    </row>
    <row r="107" spans="1:9" s="18" customFormat="1" ht="27" customHeight="1" x14ac:dyDescent="0.25">
      <c r="A107" s="42" t="s">
        <v>219</v>
      </c>
      <c r="B107" s="43" t="s">
        <v>229</v>
      </c>
      <c r="C107" s="55">
        <v>70</v>
      </c>
      <c r="D107" s="67">
        <v>28</v>
      </c>
      <c r="E107" s="68">
        <v>84</v>
      </c>
      <c r="F107" s="68">
        <v>26</v>
      </c>
      <c r="G107" s="68">
        <v>1.5</v>
      </c>
    </row>
    <row r="108" spans="1:9" s="18" customFormat="1" ht="27" customHeight="1" x14ac:dyDescent="0.25">
      <c r="A108" s="42" t="s">
        <v>219</v>
      </c>
      <c r="B108" s="43" t="s">
        <v>382</v>
      </c>
      <c r="C108" s="55">
        <v>20</v>
      </c>
      <c r="D108" s="67">
        <v>8</v>
      </c>
      <c r="E108" s="68">
        <v>79</v>
      </c>
      <c r="F108" s="68">
        <v>69</v>
      </c>
      <c r="G108" s="68">
        <v>12</v>
      </c>
    </row>
    <row r="109" spans="1:9" s="18" customFormat="1" ht="27" customHeight="1" x14ac:dyDescent="0.25">
      <c r="A109" s="42" t="s">
        <v>219</v>
      </c>
      <c r="B109" s="43" t="s">
        <v>383</v>
      </c>
      <c r="C109" s="55">
        <v>35</v>
      </c>
      <c r="D109" s="67">
        <v>14</v>
      </c>
      <c r="E109" s="68">
        <v>79</v>
      </c>
      <c r="F109" s="68">
        <v>72</v>
      </c>
      <c r="G109" s="68">
        <v>12</v>
      </c>
    </row>
    <row r="110" spans="1:9" s="18" customFormat="1" ht="27" customHeight="1" x14ac:dyDescent="0.25">
      <c r="A110" s="42" t="s">
        <v>219</v>
      </c>
      <c r="B110" s="43" t="s">
        <v>384</v>
      </c>
      <c r="C110" s="55">
        <v>45</v>
      </c>
      <c r="D110" s="67">
        <v>18</v>
      </c>
      <c r="E110" s="68">
        <v>82</v>
      </c>
      <c r="F110" s="68">
        <v>28</v>
      </c>
      <c r="G110" s="68">
        <v>16</v>
      </c>
    </row>
    <row r="111" spans="1:9" s="18" customFormat="1" ht="27" customHeight="1" x14ac:dyDescent="0.25">
      <c r="A111" s="42" t="s">
        <v>219</v>
      </c>
      <c r="B111" s="43" t="s">
        <v>385</v>
      </c>
      <c r="C111" s="55">
        <v>60</v>
      </c>
      <c r="D111" s="67">
        <v>24</v>
      </c>
      <c r="E111" s="68">
        <v>82</v>
      </c>
      <c r="F111" s="68">
        <v>28</v>
      </c>
      <c r="G111" s="68">
        <v>16</v>
      </c>
    </row>
    <row r="112" spans="1:9" s="18" customFormat="1" ht="27" customHeight="1" x14ac:dyDescent="0.25">
      <c r="A112" s="42" t="s">
        <v>219</v>
      </c>
      <c r="B112" s="43" t="s">
        <v>405</v>
      </c>
      <c r="C112" s="55">
        <v>30</v>
      </c>
      <c r="D112" s="67">
        <v>12</v>
      </c>
      <c r="E112" s="68">
        <v>92</v>
      </c>
      <c r="F112" s="68">
        <v>28</v>
      </c>
      <c r="G112" s="68">
        <v>6</v>
      </c>
    </row>
    <row r="113" spans="1:8" s="18" customFormat="1" ht="27" customHeight="1" x14ac:dyDescent="0.25">
      <c r="A113" s="42" t="s">
        <v>219</v>
      </c>
      <c r="B113" s="43" t="s">
        <v>406</v>
      </c>
      <c r="C113" s="55">
        <v>40</v>
      </c>
      <c r="D113" s="67">
        <v>16</v>
      </c>
      <c r="E113" s="68">
        <v>92</v>
      </c>
      <c r="F113" s="68">
        <v>28</v>
      </c>
      <c r="G113" s="68">
        <v>6</v>
      </c>
    </row>
    <row r="114" spans="1:8" s="95" customFormat="1" ht="27" customHeight="1" x14ac:dyDescent="0.25">
      <c r="A114" s="92" t="s">
        <v>282</v>
      </c>
      <c r="B114" s="92" t="s">
        <v>492</v>
      </c>
      <c r="C114" s="76">
        <v>20</v>
      </c>
      <c r="D114" s="76">
        <v>6</v>
      </c>
      <c r="E114" s="76">
        <v>81</v>
      </c>
      <c r="F114" s="76">
        <v>186</v>
      </c>
      <c r="G114" s="76">
        <v>10</v>
      </c>
      <c r="H114" s="78"/>
    </row>
    <row r="115" spans="1:8" s="89" customFormat="1" ht="27" customHeight="1" x14ac:dyDescent="0.25">
      <c r="A115" s="96" t="s">
        <v>282</v>
      </c>
      <c r="B115" s="97" t="s">
        <v>491</v>
      </c>
      <c r="C115" s="90">
        <v>11</v>
      </c>
      <c r="D115" s="90">
        <v>3</v>
      </c>
      <c r="E115" s="76">
        <v>80</v>
      </c>
      <c r="F115" s="90">
        <v>307</v>
      </c>
      <c r="G115" s="90">
        <v>12</v>
      </c>
    </row>
    <row r="116" spans="1:8" s="18" customFormat="1" ht="27" customHeight="1" x14ac:dyDescent="0.25">
      <c r="A116" s="42" t="s">
        <v>282</v>
      </c>
      <c r="B116" s="43" t="s">
        <v>283</v>
      </c>
      <c r="C116" s="55">
        <v>15.9</v>
      </c>
      <c r="D116" s="67">
        <v>4.5</v>
      </c>
      <c r="E116" s="68">
        <v>81</v>
      </c>
      <c r="F116" s="68">
        <v>248</v>
      </c>
      <c r="G116" s="68">
        <v>15</v>
      </c>
    </row>
    <row r="117" spans="1:8" s="95" customFormat="1" ht="27" customHeight="1" x14ac:dyDescent="0.25">
      <c r="A117" s="42" t="s">
        <v>282</v>
      </c>
      <c r="B117" s="42" t="s">
        <v>508</v>
      </c>
      <c r="C117" s="53">
        <v>22</v>
      </c>
      <c r="D117" s="53">
        <v>6</v>
      </c>
      <c r="E117" s="53">
        <v>80</v>
      </c>
      <c r="F117" s="53">
        <v>103</v>
      </c>
      <c r="G117" s="53">
        <v>12</v>
      </c>
      <c r="H117" s="111"/>
    </row>
    <row r="118" spans="1:8" s="18" customFormat="1" ht="27" customHeight="1" x14ac:dyDescent="0.25">
      <c r="A118" s="42" t="s">
        <v>282</v>
      </c>
      <c r="B118" s="43" t="s">
        <v>349</v>
      </c>
      <c r="C118" s="55">
        <v>22.8</v>
      </c>
      <c r="D118" s="67">
        <v>6.6</v>
      </c>
      <c r="E118" s="68">
        <v>83</v>
      </c>
      <c r="F118" s="68">
        <v>116</v>
      </c>
      <c r="G118" s="68">
        <v>8</v>
      </c>
    </row>
    <row r="119" spans="1:8" s="18" customFormat="1" ht="27" customHeight="1" x14ac:dyDescent="0.25">
      <c r="A119" s="42" t="s">
        <v>282</v>
      </c>
      <c r="B119" s="43" t="s">
        <v>347</v>
      </c>
      <c r="C119" s="55">
        <v>31.9</v>
      </c>
      <c r="D119" s="67">
        <v>9.1</v>
      </c>
      <c r="E119" s="68">
        <v>80</v>
      </c>
      <c r="F119" s="68">
        <v>268</v>
      </c>
      <c r="G119" s="68">
        <v>14</v>
      </c>
    </row>
    <row r="120" spans="1:8" s="18" customFormat="1" ht="27" customHeight="1" x14ac:dyDescent="0.25">
      <c r="A120" s="42" t="s">
        <v>282</v>
      </c>
      <c r="B120" s="43" t="s">
        <v>348</v>
      </c>
      <c r="C120" s="55">
        <v>41.9</v>
      </c>
      <c r="D120" s="67">
        <v>11.4</v>
      </c>
      <c r="E120" s="68">
        <v>81</v>
      </c>
      <c r="F120" s="68">
        <v>231</v>
      </c>
      <c r="G120" s="68">
        <v>11</v>
      </c>
    </row>
    <row r="121" spans="1:8" s="18" customFormat="1" ht="27" customHeight="1" x14ac:dyDescent="0.25">
      <c r="A121" s="42" t="s">
        <v>30</v>
      </c>
      <c r="B121" s="43" t="s">
        <v>58</v>
      </c>
      <c r="C121" s="34">
        <v>10</v>
      </c>
      <c r="D121" s="52" t="s">
        <v>59</v>
      </c>
      <c r="E121" s="53">
        <v>78</v>
      </c>
      <c r="F121" s="34">
        <v>178</v>
      </c>
      <c r="G121" s="54">
        <v>20</v>
      </c>
    </row>
    <row r="122" spans="1:8" s="18" customFormat="1" ht="27" customHeight="1" x14ac:dyDescent="0.25">
      <c r="A122" s="42" t="s">
        <v>30</v>
      </c>
      <c r="B122" s="43" t="s">
        <v>60</v>
      </c>
      <c r="C122" s="55">
        <v>15</v>
      </c>
      <c r="D122" s="56" t="s">
        <v>61</v>
      </c>
      <c r="E122" s="57">
        <v>79</v>
      </c>
      <c r="F122" s="58">
        <v>127</v>
      </c>
      <c r="G122" s="59">
        <v>22</v>
      </c>
    </row>
    <row r="123" spans="1:8" s="18" customFormat="1" ht="27" customHeight="1" x14ac:dyDescent="0.25">
      <c r="A123" s="42" t="s">
        <v>30</v>
      </c>
      <c r="B123" s="43" t="s">
        <v>62</v>
      </c>
      <c r="C123" s="53">
        <v>20</v>
      </c>
      <c r="D123" s="60" t="s">
        <v>63</v>
      </c>
      <c r="E123" s="57">
        <v>79</v>
      </c>
      <c r="F123" s="57">
        <v>75</v>
      </c>
      <c r="G123" s="59">
        <v>23</v>
      </c>
    </row>
    <row r="124" spans="1:8" s="18" customFormat="1" ht="27" customHeight="1" x14ac:dyDescent="0.25">
      <c r="A124" s="42" t="s">
        <v>30</v>
      </c>
      <c r="B124" s="44" t="s">
        <v>64</v>
      </c>
      <c r="C124" s="55">
        <v>15</v>
      </c>
      <c r="D124" s="55">
        <v>4.5</v>
      </c>
      <c r="E124" s="55">
        <v>85</v>
      </c>
      <c r="F124" s="61">
        <v>37</v>
      </c>
      <c r="G124" s="61">
        <v>12</v>
      </c>
    </row>
    <row r="125" spans="1:8" s="18" customFormat="1" ht="27" customHeight="1" x14ac:dyDescent="0.25">
      <c r="A125" s="42" t="s">
        <v>30</v>
      </c>
      <c r="B125" s="44" t="s">
        <v>65</v>
      </c>
      <c r="C125" s="55">
        <v>25</v>
      </c>
      <c r="D125" s="55">
        <v>7.5</v>
      </c>
      <c r="E125" s="55">
        <v>87</v>
      </c>
      <c r="F125" s="61">
        <v>49</v>
      </c>
      <c r="G125" s="61">
        <v>16</v>
      </c>
    </row>
    <row r="126" spans="1:8" s="18" customFormat="1" ht="27" customHeight="1" x14ac:dyDescent="0.25">
      <c r="A126" s="42" t="s">
        <v>30</v>
      </c>
      <c r="B126" s="44" t="s">
        <v>66</v>
      </c>
      <c r="C126" s="55">
        <v>30</v>
      </c>
      <c r="D126" s="62">
        <v>9</v>
      </c>
      <c r="E126" s="55">
        <v>88</v>
      </c>
      <c r="F126" s="61">
        <v>57</v>
      </c>
      <c r="G126" s="61">
        <v>18</v>
      </c>
    </row>
    <row r="127" spans="1:8" s="18" customFormat="1" ht="27" customHeight="1" x14ac:dyDescent="0.25">
      <c r="A127" s="42" t="s">
        <v>30</v>
      </c>
      <c r="B127" s="44" t="s">
        <v>67</v>
      </c>
      <c r="C127" s="55">
        <v>35</v>
      </c>
      <c r="D127" s="62">
        <v>10.5</v>
      </c>
      <c r="E127" s="55">
        <v>89</v>
      </c>
      <c r="F127" s="61">
        <v>65</v>
      </c>
      <c r="G127" s="61">
        <v>20</v>
      </c>
    </row>
    <row r="128" spans="1:8" s="18" customFormat="1" ht="27" customHeight="1" x14ac:dyDescent="0.25">
      <c r="A128" s="42" t="s">
        <v>30</v>
      </c>
      <c r="B128" s="44" t="s">
        <v>68</v>
      </c>
      <c r="C128" s="55">
        <v>40</v>
      </c>
      <c r="D128" s="62">
        <v>12</v>
      </c>
      <c r="E128" s="55">
        <v>89</v>
      </c>
      <c r="F128" s="55">
        <v>48</v>
      </c>
      <c r="G128" s="55">
        <v>17</v>
      </c>
    </row>
    <row r="129" spans="1:7" s="18" customFormat="1" ht="27" customHeight="1" x14ac:dyDescent="0.25">
      <c r="A129" s="42" t="s">
        <v>30</v>
      </c>
      <c r="B129" s="44" t="s">
        <v>69</v>
      </c>
      <c r="C129" s="55">
        <v>22</v>
      </c>
      <c r="D129" s="62">
        <v>6.6</v>
      </c>
      <c r="E129" s="55">
        <v>86</v>
      </c>
      <c r="F129" s="61">
        <v>44</v>
      </c>
      <c r="G129" s="61">
        <v>14</v>
      </c>
    </row>
    <row r="130" spans="1:7" s="18" customFormat="1" ht="27" customHeight="1" x14ac:dyDescent="0.25">
      <c r="A130" s="42" t="s">
        <v>30</v>
      </c>
      <c r="B130" s="44" t="s">
        <v>70</v>
      </c>
      <c r="C130" s="55">
        <v>12</v>
      </c>
      <c r="D130" s="55">
        <v>3.6</v>
      </c>
      <c r="E130" s="55">
        <v>84</v>
      </c>
      <c r="F130" s="61">
        <v>32</v>
      </c>
      <c r="G130" s="61">
        <v>11</v>
      </c>
    </row>
    <row r="131" spans="1:7" s="18" customFormat="1" ht="27" customHeight="1" x14ac:dyDescent="0.25">
      <c r="A131" s="42" t="s">
        <v>30</v>
      </c>
      <c r="B131" s="44" t="s">
        <v>71</v>
      </c>
      <c r="C131" s="63">
        <v>10</v>
      </c>
      <c r="D131" s="64">
        <v>3</v>
      </c>
      <c r="E131" s="63">
        <v>83</v>
      </c>
      <c r="F131" s="63">
        <v>30</v>
      </c>
      <c r="G131" s="63">
        <v>10</v>
      </c>
    </row>
    <row r="132" spans="1:7" s="18" customFormat="1" ht="27" customHeight="1" x14ac:dyDescent="0.25">
      <c r="A132" s="42" t="s">
        <v>30</v>
      </c>
      <c r="B132" s="43" t="s">
        <v>72</v>
      </c>
      <c r="C132" s="55">
        <v>12</v>
      </c>
      <c r="D132" s="55">
        <v>3.6</v>
      </c>
      <c r="E132" s="65">
        <v>78</v>
      </c>
      <c r="F132" s="63">
        <v>114</v>
      </c>
      <c r="G132" s="66">
        <v>6</v>
      </c>
    </row>
    <row r="133" spans="1:7" s="18" customFormat="1" ht="27" customHeight="1" x14ac:dyDescent="0.25">
      <c r="A133" s="42" t="s">
        <v>30</v>
      </c>
      <c r="B133" s="43" t="s">
        <v>73</v>
      </c>
      <c r="C133" s="55">
        <v>15</v>
      </c>
      <c r="D133" s="55">
        <v>4.5</v>
      </c>
      <c r="E133" s="65">
        <v>80</v>
      </c>
      <c r="F133" s="63">
        <v>84</v>
      </c>
      <c r="G133" s="66">
        <v>6</v>
      </c>
    </row>
    <row r="134" spans="1:7" s="18" customFormat="1" ht="27" customHeight="1" x14ac:dyDescent="0.25">
      <c r="A134" s="42" t="s">
        <v>30</v>
      </c>
      <c r="B134" s="43" t="s">
        <v>74</v>
      </c>
      <c r="C134" s="55">
        <v>22</v>
      </c>
      <c r="D134" s="63">
        <v>6.6</v>
      </c>
      <c r="E134" s="65">
        <v>82</v>
      </c>
      <c r="F134" s="63">
        <v>14</v>
      </c>
      <c r="G134" s="66">
        <v>6</v>
      </c>
    </row>
    <row r="135" spans="1:7" s="18" customFormat="1" ht="27" customHeight="1" x14ac:dyDescent="0.25">
      <c r="A135" s="42" t="s">
        <v>30</v>
      </c>
      <c r="B135" s="43" t="s">
        <v>75</v>
      </c>
      <c r="C135" s="55">
        <v>25</v>
      </c>
      <c r="D135" s="55">
        <v>7.5</v>
      </c>
      <c r="E135" s="63">
        <v>82</v>
      </c>
      <c r="F135" s="63">
        <v>16</v>
      </c>
      <c r="G135" s="63">
        <v>5</v>
      </c>
    </row>
    <row r="136" spans="1:7" s="18" customFormat="1" ht="27" customHeight="1" x14ac:dyDescent="0.25">
      <c r="A136" s="42" t="s">
        <v>30</v>
      </c>
      <c r="B136" s="43" t="s">
        <v>76</v>
      </c>
      <c r="C136" s="55">
        <v>30</v>
      </c>
      <c r="D136" s="62">
        <v>9</v>
      </c>
      <c r="E136" s="63">
        <v>82</v>
      </c>
      <c r="F136" s="63">
        <v>20</v>
      </c>
      <c r="G136" s="63">
        <v>4</v>
      </c>
    </row>
    <row r="137" spans="1:7" s="18" customFormat="1" ht="27" customHeight="1" x14ac:dyDescent="0.25">
      <c r="A137" s="42" t="s">
        <v>30</v>
      </c>
      <c r="B137" s="43" t="s">
        <v>77</v>
      </c>
      <c r="C137" s="55">
        <v>35</v>
      </c>
      <c r="D137" s="55">
        <v>10.5</v>
      </c>
      <c r="E137" s="63">
        <v>82</v>
      </c>
      <c r="F137" s="63">
        <v>24</v>
      </c>
      <c r="G137" s="63">
        <v>4</v>
      </c>
    </row>
    <row r="138" spans="1:7" s="18" customFormat="1" ht="27" customHeight="1" x14ac:dyDescent="0.25">
      <c r="A138" s="42" t="s">
        <v>30</v>
      </c>
      <c r="B138" s="43" t="s">
        <v>78</v>
      </c>
      <c r="C138" s="55">
        <v>38</v>
      </c>
      <c r="D138" s="55">
        <v>11.4</v>
      </c>
      <c r="E138" s="63">
        <v>83</v>
      </c>
      <c r="F138" s="63">
        <v>20</v>
      </c>
      <c r="G138" s="63">
        <v>11</v>
      </c>
    </row>
    <row r="139" spans="1:7" s="18" customFormat="1" ht="27" customHeight="1" x14ac:dyDescent="0.25">
      <c r="A139" s="42" t="s">
        <v>30</v>
      </c>
      <c r="B139" s="43" t="s">
        <v>79</v>
      </c>
      <c r="C139" s="63">
        <v>50</v>
      </c>
      <c r="D139" s="64">
        <v>14.9</v>
      </c>
      <c r="E139" s="63">
        <v>83</v>
      </c>
      <c r="F139" s="63">
        <v>27</v>
      </c>
      <c r="G139" s="63">
        <v>15</v>
      </c>
    </row>
    <row r="140" spans="1:7" s="18" customFormat="1" ht="27" customHeight="1" x14ac:dyDescent="0.25">
      <c r="A140" s="42" t="s">
        <v>30</v>
      </c>
      <c r="B140" s="43" t="s">
        <v>79</v>
      </c>
      <c r="C140" s="63">
        <v>60</v>
      </c>
      <c r="D140" s="64">
        <v>18</v>
      </c>
      <c r="E140" s="63">
        <v>83</v>
      </c>
      <c r="F140" s="63">
        <v>23</v>
      </c>
      <c r="G140" s="63">
        <v>14</v>
      </c>
    </row>
    <row r="141" spans="1:7" s="18" customFormat="1" ht="27" customHeight="1" x14ac:dyDescent="0.25">
      <c r="A141" s="42" t="s">
        <v>30</v>
      </c>
      <c r="B141" s="43" t="s">
        <v>79</v>
      </c>
      <c r="C141" s="63">
        <v>65</v>
      </c>
      <c r="D141" s="64">
        <v>19.5</v>
      </c>
      <c r="E141" s="63">
        <v>83</v>
      </c>
      <c r="F141" s="63">
        <v>21</v>
      </c>
      <c r="G141" s="63">
        <v>13</v>
      </c>
    </row>
    <row r="142" spans="1:7" s="18" customFormat="1" ht="27" customHeight="1" x14ac:dyDescent="0.25">
      <c r="A142" s="42" t="s">
        <v>30</v>
      </c>
      <c r="B142" s="43" t="s">
        <v>79</v>
      </c>
      <c r="C142" s="63">
        <v>70</v>
      </c>
      <c r="D142" s="64">
        <v>20.9</v>
      </c>
      <c r="E142" s="63">
        <v>83</v>
      </c>
      <c r="F142" s="63">
        <v>19</v>
      </c>
      <c r="G142" s="63">
        <v>13</v>
      </c>
    </row>
    <row r="143" spans="1:7" s="18" customFormat="1" ht="27" customHeight="1" x14ac:dyDescent="0.25">
      <c r="A143" s="42" t="s">
        <v>30</v>
      </c>
      <c r="B143" s="43" t="s">
        <v>80</v>
      </c>
      <c r="C143" s="63">
        <v>20</v>
      </c>
      <c r="D143" s="64">
        <v>6</v>
      </c>
      <c r="E143" s="63">
        <v>79</v>
      </c>
      <c r="F143" s="63">
        <v>57</v>
      </c>
      <c r="G143" s="63">
        <v>11</v>
      </c>
    </row>
    <row r="144" spans="1:7" s="18" customFormat="1" ht="27" customHeight="1" x14ac:dyDescent="0.25">
      <c r="A144" s="42" t="s">
        <v>30</v>
      </c>
      <c r="B144" s="43" t="s">
        <v>80</v>
      </c>
      <c r="C144" s="63">
        <v>30</v>
      </c>
      <c r="D144" s="64">
        <v>9</v>
      </c>
      <c r="E144" s="63">
        <v>81</v>
      </c>
      <c r="F144" s="63">
        <v>44</v>
      </c>
      <c r="G144" s="63">
        <v>13</v>
      </c>
    </row>
    <row r="145" spans="1:7" s="18" customFormat="1" ht="27" customHeight="1" x14ac:dyDescent="0.25">
      <c r="A145" s="42" t="s">
        <v>30</v>
      </c>
      <c r="B145" s="43" t="s">
        <v>80</v>
      </c>
      <c r="C145" s="63">
        <v>40</v>
      </c>
      <c r="D145" s="64">
        <v>12</v>
      </c>
      <c r="E145" s="63">
        <v>82</v>
      </c>
      <c r="F145" s="63">
        <v>30</v>
      </c>
      <c r="G145" s="63">
        <v>15</v>
      </c>
    </row>
    <row r="146" spans="1:7" s="18" customFormat="1" ht="27" customHeight="1" x14ac:dyDescent="0.25">
      <c r="A146" s="42" t="s">
        <v>30</v>
      </c>
      <c r="B146" s="43" t="s">
        <v>80</v>
      </c>
      <c r="C146" s="63">
        <v>45</v>
      </c>
      <c r="D146" s="64">
        <v>13.5</v>
      </c>
      <c r="E146" s="63">
        <v>83</v>
      </c>
      <c r="F146" s="63">
        <v>28</v>
      </c>
      <c r="G146" s="63">
        <v>15</v>
      </c>
    </row>
    <row r="147" spans="1:7" s="18" customFormat="1" ht="27" customHeight="1" x14ac:dyDescent="0.25">
      <c r="A147" s="42" t="s">
        <v>30</v>
      </c>
      <c r="B147" s="43" t="s">
        <v>81</v>
      </c>
      <c r="C147" s="63" t="s">
        <v>82</v>
      </c>
      <c r="D147" s="64">
        <v>9.8000000000000007</v>
      </c>
      <c r="E147" s="63">
        <v>81</v>
      </c>
      <c r="F147" s="63">
        <v>40</v>
      </c>
      <c r="G147" s="63">
        <v>14</v>
      </c>
    </row>
    <row r="148" spans="1:7" s="18" customFormat="1" ht="27" customHeight="1" x14ac:dyDescent="0.25">
      <c r="A148" s="42" t="s">
        <v>30</v>
      </c>
      <c r="B148" s="43" t="s">
        <v>83</v>
      </c>
      <c r="C148" s="55">
        <v>60</v>
      </c>
      <c r="D148" s="67">
        <v>18</v>
      </c>
      <c r="E148" s="68">
        <v>83</v>
      </c>
      <c r="F148" s="68">
        <v>53</v>
      </c>
      <c r="G148" s="68">
        <v>1</v>
      </c>
    </row>
    <row r="149" spans="1:7" s="18" customFormat="1" ht="27" customHeight="1" x14ac:dyDescent="0.25">
      <c r="A149" s="42" t="s">
        <v>30</v>
      </c>
      <c r="B149" s="43" t="s">
        <v>84</v>
      </c>
      <c r="C149" s="55">
        <v>65</v>
      </c>
      <c r="D149" s="67">
        <v>19.5</v>
      </c>
      <c r="E149" s="68">
        <v>83</v>
      </c>
      <c r="F149" s="68">
        <v>53</v>
      </c>
      <c r="G149" s="68">
        <v>1</v>
      </c>
    </row>
    <row r="150" spans="1:7" s="18" customFormat="1" ht="27" customHeight="1" x14ac:dyDescent="0.25">
      <c r="A150" s="42" t="s">
        <v>30</v>
      </c>
      <c r="B150" s="43" t="s">
        <v>85</v>
      </c>
      <c r="C150" s="55">
        <v>70</v>
      </c>
      <c r="D150" s="67">
        <v>20.9</v>
      </c>
      <c r="E150" s="68">
        <v>83</v>
      </c>
      <c r="F150" s="68">
        <v>52</v>
      </c>
      <c r="G150" s="68">
        <v>1</v>
      </c>
    </row>
    <row r="151" spans="1:7" s="18" customFormat="1" ht="27" customHeight="1" x14ac:dyDescent="0.25">
      <c r="A151" s="42" t="s">
        <v>30</v>
      </c>
      <c r="B151" s="43" t="s">
        <v>86</v>
      </c>
      <c r="C151" s="55">
        <v>40</v>
      </c>
      <c r="D151" s="67">
        <v>12</v>
      </c>
      <c r="E151" s="68">
        <v>82</v>
      </c>
      <c r="F151" s="68">
        <v>54</v>
      </c>
      <c r="G151" s="68">
        <v>1</v>
      </c>
    </row>
    <row r="152" spans="1:7" s="18" customFormat="1" ht="27" customHeight="1" x14ac:dyDescent="0.25">
      <c r="A152" s="42" t="s">
        <v>30</v>
      </c>
      <c r="B152" s="43" t="s">
        <v>87</v>
      </c>
      <c r="C152" s="55">
        <v>45</v>
      </c>
      <c r="D152" s="67">
        <v>13.5</v>
      </c>
      <c r="E152" s="68">
        <v>83</v>
      </c>
      <c r="F152" s="68">
        <v>53</v>
      </c>
      <c r="G152" s="68">
        <v>1</v>
      </c>
    </row>
    <row r="153" spans="1:7" s="18" customFormat="1" ht="27" customHeight="1" x14ac:dyDescent="0.25">
      <c r="A153" s="42" t="s">
        <v>30</v>
      </c>
      <c r="B153" s="43" t="s">
        <v>88</v>
      </c>
      <c r="C153" s="55">
        <v>50</v>
      </c>
      <c r="D153" s="67">
        <v>14.9</v>
      </c>
      <c r="E153" s="68">
        <v>83</v>
      </c>
      <c r="F153" s="68">
        <v>53</v>
      </c>
      <c r="G153" s="68">
        <v>1</v>
      </c>
    </row>
    <row r="154" spans="1:7" s="18" customFormat="1" ht="27" customHeight="1" x14ac:dyDescent="0.25">
      <c r="A154" s="42" t="s">
        <v>30</v>
      </c>
      <c r="B154" s="43" t="s">
        <v>89</v>
      </c>
      <c r="C154" s="55">
        <v>40</v>
      </c>
      <c r="D154" s="67">
        <v>12</v>
      </c>
      <c r="E154" s="68">
        <v>82</v>
      </c>
      <c r="F154" s="68">
        <v>54</v>
      </c>
      <c r="G154" s="68">
        <v>2</v>
      </c>
    </row>
    <row r="155" spans="1:7" s="18" customFormat="1" ht="27" customHeight="1" x14ac:dyDescent="0.25">
      <c r="A155" s="42" t="s">
        <v>30</v>
      </c>
      <c r="B155" s="43" t="s">
        <v>90</v>
      </c>
      <c r="C155" s="55">
        <v>45</v>
      </c>
      <c r="D155" s="67">
        <v>13.5</v>
      </c>
      <c r="E155" s="68">
        <v>83</v>
      </c>
      <c r="F155" s="68">
        <v>53</v>
      </c>
      <c r="G155" s="68">
        <v>2</v>
      </c>
    </row>
    <row r="156" spans="1:7" s="18" customFormat="1" ht="27" customHeight="1" x14ac:dyDescent="0.25">
      <c r="A156" s="42" t="s">
        <v>30</v>
      </c>
      <c r="B156" s="43" t="s">
        <v>91</v>
      </c>
      <c r="C156" s="55">
        <v>50</v>
      </c>
      <c r="D156" s="67">
        <v>14.9</v>
      </c>
      <c r="E156" s="68">
        <v>83</v>
      </c>
      <c r="F156" s="68">
        <v>53</v>
      </c>
      <c r="G156" s="68">
        <v>2</v>
      </c>
    </row>
    <row r="157" spans="1:7" s="18" customFormat="1" ht="27" customHeight="1" x14ac:dyDescent="0.25">
      <c r="A157" s="42" t="s">
        <v>30</v>
      </c>
      <c r="B157" s="43" t="s">
        <v>92</v>
      </c>
      <c r="C157" s="55">
        <v>60</v>
      </c>
      <c r="D157" s="67">
        <v>18</v>
      </c>
      <c r="E157" s="68">
        <v>83</v>
      </c>
      <c r="F157" s="68">
        <v>53</v>
      </c>
      <c r="G157" s="68">
        <v>2</v>
      </c>
    </row>
    <row r="158" spans="1:7" s="18" customFormat="1" ht="27" customHeight="1" x14ac:dyDescent="0.25">
      <c r="A158" s="42" t="s">
        <v>30</v>
      </c>
      <c r="B158" s="43" t="s">
        <v>93</v>
      </c>
      <c r="C158" s="55">
        <v>65</v>
      </c>
      <c r="D158" s="67">
        <v>19.5</v>
      </c>
      <c r="E158" s="68">
        <v>83</v>
      </c>
      <c r="F158" s="68">
        <v>53</v>
      </c>
      <c r="G158" s="68">
        <v>2</v>
      </c>
    </row>
    <row r="159" spans="1:7" s="18" customFormat="1" ht="27" customHeight="1" x14ac:dyDescent="0.25">
      <c r="A159" s="42" t="s">
        <v>30</v>
      </c>
      <c r="B159" s="43" t="s">
        <v>94</v>
      </c>
      <c r="C159" s="55">
        <v>70</v>
      </c>
      <c r="D159" s="67">
        <v>20.9</v>
      </c>
      <c r="E159" s="68">
        <v>83</v>
      </c>
      <c r="F159" s="68">
        <v>52</v>
      </c>
      <c r="G159" s="68">
        <v>2</v>
      </c>
    </row>
    <row r="160" spans="1:7" s="18" customFormat="1" ht="27" customHeight="1" x14ac:dyDescent="0.25">
      <c r="A160" s="42" t="s">
        <v>30</v>
      </c>
      <c r="B160" s="43" t="s">
        <v>95</v>
      </c>
      <c r="C160" s="34">
        <v>45</v>
      </c>
      <c r="D160" s="34">
        <v>13.5</v>
      </c>
      <c r="E160" s="69">
        <v>83</v>
      </c>
      <c r="F160" s="69">
        <v>53</v>
      </c>
      <c r="G160" s="69">
        <v>1</v>
      </c>
    </row>
    <row r="161" spans="1:7" s="18" customFormat="1" ht="27" customHeight="1" x14ac:dyDescent="0.25">
      <c r="A161" s="42" t="s">
        <v>30</v>
      </c>
      <c r="B161" s="43" t="s">
        <v>96</v>
      </c>
      <c r="C161" s="34">
        <v>50</v>
      </c>
      <c r="D161" s="67">
        <v>14.9</v>
      </c>
      <c r="E161" s="69">
        <v>83</v>
      </c>
      <c r="F161" s="69">
        <v>53</v>
      </c>
      <c r="G161" s="69">
        <v>1</v>
      </c>
    </row>
    <row r="162" spans="1:7" s="18" customFormat="1" ht="27" customHeight="1" x14ac:dyDescent="0.25">
      <c r="A162" s="42" t="s">
        <v>30</v>
      </c>
      <c r="B162" s="43" t="s">
        <v>97</v>
      </c>
      <c r="C162" s="34">
        <v>55</v>
      </c>
      <c r="D162" s="34">
        <v>16.5</v>
      </c>
      <c r="E162" s="69">
        <v>83</v>
      </c>
      <c r="F162" s="69">
        <v>53</v>
      </c>
      <c r="G162" s="69">
        <v>1</v>
      </c>
    </row>
    <row r="163" spans="1:7" s="18" customFormat="1" ht="27" customHeight="1" x14ac:dyDescent="0.25">
      <c r="A163" s="42" t="s">
        <v>30</v>
      </c>
      <c r="B163" s="43" t="s">
        <v>98</v>
      </c>
      <c r="C163" s="55">
        <v>65</v>
      </c>
      <c r="D163" s="55">
        <v>19.5</v>
      </c>
      <c r="E163" s="61">
        <v>83</v>
      </c>
      <c r="F163" s="61">
        <v>53</v>
      </c>
      <c r="G163" s="61">
        <v>1</v>
      </c>
    </row>
    <row r="164" spans="1:7" s="18" customFormat="1" ht="27" customHeight="1" x14ac:dyDescent="0.25">
      <c r="A164" s="42" t="s">
        <v>30</v>
      </c>
      <c r="B164" s="43" t="s">
        <v>99</v>
      </c>
      <c r="C164" s="55">
        <v>70</v>
      </c>
      <c r="D164" s="67">
        <v>20.9</v>
      </c>
      <c r="E164" s="69">
        <v>83</v>
      </c>
      <c r="F164" s="69">
        <v>52</v>
      </c>
      <c r="G164" s="69">
        <v>1</v>
      </c>
    </row>
    <row r="165" spans="1:7" s="18" customFormat="1" ht="27" customHeight="1" x14ac:dyDescent="0.25">
      <c r="A165" s="42" t="s">
        <v>30</v>
      </c>
      <c r="B165" s="43" t="s">
        <v>100</v>
      </c>
      <c r="C165" s="55">
        <v>45</v>
      </c>
      <c r="D165" s="55">
        <v>13.5</v>
      </c>
      <c r="E165" s="61">
        <v>83</v>
      </c>
      <c r="F165" s="61">
        <v>53</v>
      </c>
      <c r="G165" s="61">
        <v>2</v>
      </c>
    </row>
    <row r="166" spans="1:7" s="18" customFormat="1" ht="27" customHeight="1" x14ac:dyDescent="0.25">
      <c r="A166" s="42" t="s">
        <v>30</v>
      </c>
      <c r="B166" s="43" t="s">
        <v>101</v>
      </c>
      <c r="C166" s="55">
        <v>50</v>
      </c>
      <c r="D166" s="62">
        <v>14.9</v>
      </c>
      <c r="E166" s="61">
        <v>83</v>
      </c>
      <c r="F166" s="61">
        <v>53</v>
      </c>
      <c r="G166" s="61">
        <v>2</v>
      </c>
    </row>
    <row r="167" spans="1:7" s="18" customFormat="1" ht="27" customHeight="1" x14ac:dyDescent="0.25">
      <c r="A167" s="42" t="s">
        <v>30</v>
      </c>
      <c r="B167" s="43" t="s">
        <v>102</v>
      </c>
      <c r="C167" s="34">
        <v>55</v>
      </c>
      <c r="D167" s="34">
        <v>16.5</v>
      </c>
      <c r="E167" s="69">
        <v>83</v>
      </c>
      <c r="F167" s="69">
        <v>53</v>
      </c>
      <c r="G167" s="69">
        <v>2</v>
      </c>
    </row>
    <row r="168" spans="1:7" s="18" customFormat="1" ht="27" customHeight="1" x14ac:dyDescent="0.25">
      <c r="A168" s="42" t="s">
        <v>30</v>
      </c>
      <c r="B168" s="43" t="s">
        <v>103</v>
      </c>
      <c r="C168" s="55">
        <v>65</v>
      </c>
      <c r="D168" s="55">
        <v>19.5</v>
      </c>
      <c r="E168" s="61">
        <v>83</v>
      </c>
      <c r="F168" s="61">
        <v>53</v>
      </c>
      <c r="G168" s="61">
        <v>2</v>
      </c>
    </row>
    <row r="169" spans="1:7" s="18" customFormat="1" ht="27" customHeight="1" x14ac:dyDescent="0.25">
      <c r="A169" s="42" t="s">
        <v>30</v>
      </c>
      <c r="B169" s="43" t="s">
        <v>104</v>
      </c>
      <c r="C169" s="55">
        <v>70</v>
      </c>
      <c r="D169" s="67">
        <v>20.9</v>
      </c>
      <c r="E169" s="69">
        <v>83</v>
      </c>
      <c r="F169" s="69">
        <v>52</v>
      </c>
      <c r="G169" s="69">
        <v>2</v>
      </c>
    </row>
    <row r="170" spans="1:7" s="18" customFormat="1" ht="27" customHeight="1" x14ac:dyDescent="0.25">
      <c r="A170" s="42" t="s">
        <v>30</v>
      </c>
      <c r="B170" s="43" t="s">
        <v>105</v>
      </c>
      <c r="C170" s="55">
        <v>45</v>
      </c>
      <c r="D170" s="55">
        <v>13.5</v>
      </c>
      <c r="E170" s="55">
        <v>83</v>
      </c>
      <c r="F170" s="55">
        <v>28</v>
      </c>
      <c r="G170" s="55">
        <v>15</v>
      </c>
    </row>
    <row r="171" spans="1:7" s="18" customFormat="1" ht="27" customHeight="1" x14ac:dyDescent="0.25">
      <c r="A171" s="42" t="s">
        <v>30</v>
      </c>
      <c r="B171" s="43" t="s">
        <v>106</v>
      </c>
      <c r="C171" s="55">
        <v>50</v>
      </c>
      <c r="D171" s="62">
        <v>14.9</v>
      </c>
      <c r="E171" s="55">
        <v>83</v>
      </c>
      <c r="F171" s="55">
        <v>27</v>
      </c>
      <c r="G171" s="55">
        <v>15</v>
      </c>
    </row>
    <row r="172" spans="1:7" s="18" customFormat="1" ht="27" customHeight="1" x14ac:dyDescent="0.25">
      <c r="A172" s="42" t="s">
        <v>30</v>
      </c>
      <c r="B172" s="43" t="s">
        <v>107</v>
      </c>
      <c r="C172" s="55">
        <v>55</v>
      </c>
      <c r="D172" s="34">
        <v>16.5</v>
      </c>
      <c r="E172" s="34">
        <v>83</v>
      </c>
      <c r="F172" s="34">
        <v>25</v>
      </c>
      <c r="G172" s="34">
        <v>14</v>
      </c>
    </row>
    <row r="173" spans="1:7" s="18" customFormat="1" ht="27" customHeight="1" x14ac:dyDescent="0.25">
      <c r="A173" s="42" t="s">
        <v>30</v>
      </c>
      <c r="B173" s="43" t="s">
        <v>108</v>
      </c>
      <c r="C173" s="55">
        <v>65</v>
      </c>
      <c r="D173" s="34">
        <v>19.5</v>
      </c>
      <c r="E173" s="34">
        <v>83</v>
      </c>
      <c r="F173" s="34">
        <v>21</v>
      </c>
      <c r="G173" s="34">
        <v>13</v>
      </c>
    </row>
    <row r="174" spans="1:7" s="18" customFormat="1" ht="27" customHeight="1" x14ac:dyDescent="0.25">
      <c r="A174" s="42" t="s">
        <v>30</v>
      </c>
      <c r="B174" s="43" t="s">
        <v>109</v>
      </c>
      <c r="C174" s="55">
        <v>70</v>
      </c>
      <c r="D174" s="67">
        <v>20.9</v>
      </c>
      <c r="E174" s="34">
        <v>83</v>
      </c>
      <c r="F174" s="34">
        <v>19</v>
      </c>
      <c r="G174" s="34">
        <v>13</v>
      </c>
    </row>
    <row r="175" spans="1:7" s="18" customFormat="1" ht="27" customHeight="1" x14ac:dyDescent="0.25">
      <c r="A175" s="42" t="s">
        <v>30</v>
      </c>
      <c r="B175" s="43" t="s">
        <v>149</v>
      </c>
      <c r="C175" s="55">
        <v>10</v>
      </c>
      <c r="D175" s="67" t="s">
        <v>59</v>
      </c>
      <c r="E175" s="68">
        <v>78</v>
      </c>
      <c r="F175" s="68">
        <v>178</v>
      </c>
      <c r="G175" s="68">
        <v>20</v>
      </c>
    </row>
    <row r="176" spans="1:7" s="18" customFormat="1" ht="27" customHeight="1" x14ac:dyDescent="0.25">
      <c r="A176" s="42" t="s">
        <v>30</v>
      </c>
      <c r="B176" s="43" t="s">
        <v>150</v>
      </c>
      <c r="C176" s="55">
        <v>15</v>
      </c>
      <c r="D176" s="67" t="s">
        <v>61</v>
      </c>
      <c r="E176" s="68">
        <v>79</v>
      </c>
      <c r="F176" s="68">
        <v>127</v>
      </c>
      <c r="G176" s="68">
        <v>22</v>
      </c>
    </row>
    <row r="177" spans="1:7" s="18" customFormat="1" ht="27" customHeight="1" x14ac:dyDescent="0.25">
      <c r="A177" s="42" t="s">
        <v>30</v>
      </c>
      <c r="B177" s="43" t="s">
        <v>151</v>
      </c>
      <c r="C177" s="55">
        <v>20</v>
      </c>
      <c r="D177" s="67" t="s">
        <v>63</v>
      </c>
      <c r="E177" s="68">
        <v>79</v>
      </c>
      <c r="F177" s="68">
        <v>75</v>
      </c>
      <c r="G177" s="68">
        <v>23</v>
      </c>
    </row>
    <row r="178" spans="1:7" s="95" customFormat="1" ht="27" customHeight="1" x14ac:dyDescent="0.25">
      <c r="A178" s="42" t="s">
        <v>30</v>
      </c>
      <c r="B178" s="108" t="s">
        <v>554</v>
      </c>
      <c r="C178" s="90">
        <v>40</v>
      </c>
      <c r="D178" s="67">
        <v>12</v>
      </c>
      <c r="E178" s="90">
        <v>91</v>
      </c>
      <c r="F178" s="90">
        <v>15</v>
      </c>
      <c r="G178" s="90">
        <v>3</v>
      </c>
    </row>
    <row r="179" spans="1:7" s="95" customFormat="1" ht="27" customHeight="1" x14ac:dyDescent="0.25">
      <c r="A179" s="42" t="s">
        <v>30</v>
      </c>
      <c r="B179" s="108" t="s">
        <v>555</v>
      </c>
      <c r="C179" s="90">
        <v>50</v>
      </c>
      <c r="D179" s="67">
        <v>15</v>
      </c>
      <c r="E179" s="90">
        <v>90</v>
      </c>
      <c r="F179" s="90">
        <v>14</v>
      </c>
      <c r="G179" s="90">
        <v>2</v>
      </c>
    </row>
    <row r="180" spans="1:7" s="95" customFormat="1" ht="27" customHeight="1" x14ac:dyDescent="0.25">
      <c r="A180" s="42" t="s">
        <v>30</v>
      </c>
      <c r="B180" s="108" t="s">
        <v>556</v>
      </c>
      <c r="C180" s="90">
        <v>60</v>
      </c>
      <c r="D180" s="67">
        <v>18</v>
      </c>
      <c r="E180" s="90">
        <v>90</v>
      </c>
      <c r="F180" s="90">
        <v>13</v>
      </c>
      <c r="G180" s="90">
        <v>2</v>
      </c>
    </row>
    <row r="181" spans="1:7" s="18" customFormat="1" ht="27" customHeight="1" x14ac:dyDescent="0.25">
      <c r="A181" s="42" t="s">
        <v>230</v>
      </c>
      <c r="B181" s="43" t="s">
        <v>231</v>
      </c>
      <c r="C181" s="55">
        <v>25</v>
      </c>
      <c r="D181" s="67">
        <v>6.4</v>
      </c>
      <c r="E181" s="68">
        <v>79</v>
      </c>
      <c r="F181" s="68">
        <v>131</v>
      </c>
      <c r="G181" s="68" t="s">
        <v>232</v>
      </c>
    </row>
    <row r="182" spans="1:7" s="18" customFormat="1" ht="27" customHeight="1" x14ac:dyDescent="0.25">
      <c r="A182" s="42" t="s">
        <v>230</v>
      </c>
      <c r="B182" s="43" t="s">
        <v>233</v>
      </c>
      <c r="C182" s="55">
        <v>15</v>
      </c>
      <c r="D182" s="67">
        <v>3.8</v>
      </c>
      <c r="E182" s="68">
        <v>79</v>
      </c>
      <c r="F182" s="68">
        <v>152</v>
      </c>
      <c r="G182" s="68">
        <v>20</v>
      </c>
    </row>
    <row r="183" spans="1:7" s="18" customFormat="1" ht="27" customHeight="1" x14ac:dyDescent="0.25">
      <c r="A183" s="42" t="s">
        <v>230</v>
      </c>
      <c r="B183" s="43" t="s">
        <v>234</v>
      </c>
      <c r="C183" s="55">
        <v>23</v>
      </c>
      <c r="D183" s="67">
        <v>5.9</v>
      </c>
      <c r="E183" s="68">
        <v>79</v>
      </c>
      <c r="F183" s="68">
        <v>135</v>
      </c>
      <c r="G183" s="68">
        <v>26</v>
      </c>
    </row>
    <row r="184" spans="1:7" s="18" customFormat="1" ht="27" customHeight="1" x14ac:dyDescent="0.25">
      <c r="A184" s="42" t="s">
        <v>230</v>
      </c>
      <c r="B184" s="43" t="s">
        <v>235</v>
      </c>
      <c r="C184" s="55">
        <v>34</v>
      </c>
      <c r="D184" s="67">
        <v>9.1999999999999993</v>
      </c>
      <c r="E184" s="68">
        <v>80</v>
      </c>
      <c r="F184" s="68">
        <v>123</v>
      </c>
      <c r="G184" s="68">
        <v>29</v>
      </c>
    </row>
    <row r="185" spans="1:7" s="18" customFormat="1" ht="27" customHeight="1" x14ac:dyDescent="0.25">
      <c r="A185" s="42" t="s">
        <v>230</v>
      </c>
      <c r="B185" s="43" t="s">
        <v>236</v>
      </c>
      <c r="C185" s="55">
        <v>50</v>
      </c>
      <c r="D185" s="67">
        <v>11.9</v>
      </c>
      <c r="E185" s="68">
        <v>80</v>
      </c>
      <c r="F185" s="68">
        <v>146</v>
      </c>
      <c r="G185" s="68">
        <v>28.1</v>
      </c>
    </row>
    <row r="186" spans="1:7" s="18" customFormat="1" ht="27" customHeight="1" x14ac:dyDescent="0.25">
      <c r="A186" s="42" t="s">
        <v>230</v>
      </c>
      <c r="B186" s="43" t="s">
        <v>237</v>
      </c>
      <c r="C186" s="55">
        <v>68</v>
      </c>
      <c r="D186" s="67">
        <v>15.5</v>
      </c>
      <c r="E186" s="68">
        <v>79</v>
      </c>
      <c r="F186" s="68">
        <v>171</v>
      </c>
      <c r="G186" s="68">
        <v>27</v>
      </c>
    </row>
    <row r="187" spans="1:7" s="18" customFormat="1" ht="27" customHeight="1" x14ac:dyDescent="0.25">
      <c r="A187" s="42" t="s">
        <v>230</v>
      </c>
      <c r="B187" s="43" t="s">
        <v>341</v>
      </c>
      <c r="C187" s="55">
        <v>25</v>
      </c>
      <c r="D187" s="67">
        <v>6.4</v>
      </c>
      <c r="E187" s="68">
        <v>79</v>
      </c>
      <c r="F187" s="68">
        <v>131</v>
      </c>
      <c r="G187" s="68" t="s">
        <v>232</v>
      </c>
    </row>
    <row r="188" spans="1:7" s="18" customFormat="1" ht="27" customHeight="1" x14ac:dyDescent="0.25">
      <c r="A188" s="42" t="s">
        <v>230</v>
      </c>
      <c r="B188" s="43" t="s">
        <v>342</v>
      </c>
      <c r="C188" s="55">
        <v>15</v>
      </c>
      <c r="D188" s="67">
        <v>3.8</v>
      </c>
      <c r="E188" s="68">
        <v>79</v>
      </c>
      <c r="F188" s="68">
        <v>152</v>
      </c>
      <c r="G188" s="68">
        <v>20</v>
      </c>
    </row>
    <row r="189" spans="1:7" s="18" customFormat="1" ht="27" customHeight="1" x14ac:dyDescent="0.25">
      <c r="A189" s="42" t="s">
        <v>230</v>
      </c>
      <c r="B189" s="43" t="s">
        <v>343</v>
      </c>
      <c r="C189" s="55">
        <v>23</v>
      </c>
      <c r="D189" s="67">
        <v>5.9</v>
      </c>
      <c r="E189" s="68">
        <v>79</v>
      </c>
      <c r="F189" s="68">
        <v>135</v>
      </c>
      <c r="G189" s="68">
        <v>26</v>
      </c>
    </row>
    <row r="190" spans="1:7" s="18" customFormat="1" ht="27" customHeight="1" x14ac:dyDescent="0.25">
      <c r="A190" s="42" t="s">
        <v>230</v>
      </c>
      <c r="B190" s="43" t="s">
        <v>344</v>
      </c>
      <c r="C190" s="55">
        <v>34</v>
      </c>
      <c r="D190" s="67">
        <v>9.1999999999999993</v>
      </c>
      <c r="E190" s="68">
        <v>80</v>
      </c>
      <c r="F190" s="68">
        <v>123</v>
      </c>
      <c r="G190" s="68">
        <v>29</v>
      </c>
    </row>
    <row r="191" spans="1:7" s="18" customFormat="1" ht="27" customHeight="1" x14ac:dyDescent="0.25">
      <c r="A191" s="42" t="s">
        <v>230</v>
      </c>
      <c r="B191" s="43" t="s">
        <v>345</v>
      </c>
      <c r="C191" s="55">
        <v>50</v>
      </c>
      <c r="D191" s="67">
        <v>11.9</v>
      </c>
      <c r="E191" s="68">
        <v>80</v>
      </c>
      <c r="F191" s="68">
        <v>146</v>
      </c>
      <c r="G191" s="68">
        <v>28.1</v>
      </c>
    </row>
    <row r="192" spans="1:7" s="18" customFormat="1" ht="27" customHeight="1" x14ac:dyDescent="0.25">
      <c r="A192" s="42" t="s">
        <v>230</v>
      </c>
      <c r="B192" s="43" t="s">
        <v>346</v>
      </c>
      <c r="C192" s="55">
        <v>68</v>
      </c>
      <c r="D192" s="67">
        <v>15.5</v>
      </c>
      <c r="E192" s="68">
        <v>79</v>
      </c>
      <c r="F192" s="68">
        <v>171</v>
      </c>
      <c r="G192" s="68">
        <v>27</v>
      </c>
    </row>
    <row r="193" spans="1:7" s="121" customFormat="1" ht="27" customHeight="1" x14ac:dyDescent="0.25">
      <c r="A193" s="45" t="s">
        <v>545</v>
      </c>
      <c r="B193" s="45" t="s">
        <v>594</v>
      </c>
      <c r="C193" s="68">
        <v>12.1</v>
      </c>
      <c r="D193" s="68">
        <v>3.52</v>
      </c>
      <c r="E193" s="68">
        <v>80</v>
      </c>
      <c r="F193" s="68">
        <v>327</v>
      </c>
      <c r="G193" s="68">
        <v>19</v>
      </c>
    </row>
    <row r="194" spans="1:7" s="121" customFormat="1" ht="27" customHeight="1" x14ac:dyDescent="0.25">
      <c r="A194" s="45" t="s">
        <v>545</v>
      </c>
      <c r="B194" s="45" t="s">
        <v>595</v>
      </c>
      <c r="C194" s="68">
        <v>18.21</v>
      </c>
      <c r="D194" s="68">
        <v>4.8</v>
      </c>
      <c r="E194" s="68">
        <v>81</v>
      </c>
      <c r="F194" s="136">
        <v>274.27</v>
      </c>
      <c r="G194" s="136">
        <v>19</v>
      </c>
    </row>
    <row r="195" spans="1:7" s="121" customFormat="1" ht="27" customHeight="1" x14ac:dyDescent="0.25">
      <c r="A195" s="45" t="s">
        <v>545</v>
      </c>
      <c r="B195" s="45" t="s">
        <v>596</v>
      </c>
      <c r="C195" s="68">
        <v>24.17</v>
      </c>
      <c r="D195" s="68">
        <v>6.76</v>
      </c>
      <c r="E195" s="68">
        <v>82</v>
      </c>
      <c r="F195" s="136">
        <v>347.83</v>
      </c>
      <c r="G195" s="136">
        <v>18.489999999999998</v>
      </c>
    </row>
    <row r="196" spans="1:7" s="121" customFormat="1" ht="27" customHeight="1" x14ac:dyDescent="0.25">
      <c r="A196" s="135" t="s">
        <v>545</v>
      </c>
      <c r="B196" s="135" t="s">
        <v>597</v>
      </c>
      <c r="C196" s="68">
        <v>12.06</v>
      </c>
      <c r="D196" s="68">
        <v>3.49</v>
      </c>
      <c r="E196" s="68">
        <v>83</v>
      </c>
      <c r="F196" s="68">
        <v>199</v>
      </c>
      <c r="G196" s="68">
        <v>11</v>
      </c>
    </row>
    <row r="197" spans="1:7" s="121" customFormat="1" ht="27" customHeight="1" x14ac:dyDescent="0.25">
      <c r="A197" s="135" t="s">
        <v>545</v>
      </c>
      <c r="B197" s="135" t="s">
        <v>598</v>
      </c>
      <c r="C197" s="68">
        <v>18.41</v>
      </c>
      <c r="D197" s="68">
        <v>5.29</v>
      </c>
      <c r="E197" s="68">
        <v>83</v>
      </c>
      <c r="F197" s="68">
        <v>209</v>
      </c>
      <c r="G197" s="68">
        <v>17</v>
      </c>
    </row>
    <row r="198" spans="1:7" s="121" customFormat="1" ht="27" customHeight="1" x14ac:dyDescent="0.25">
      <c r="A198" s="135" t="s">
        <v>545</v>
      </c>
      <c r="B198" s="135" t="s">
        <v>599</v>
      </c>
      <c r="C198" s="68">
        <v>24.76</v>
      </c>
      <c r="D198" s="68">
        <v>7.08</v>
      </c>
      <c r="E198" s="68">
        <v>83</v>
      </c>
      <c r="F198" s="68">
        <v>220</v>
      </c>
      <c r="G198" s="68">
        <v>11</v>
      </c>
    </row>
    <row r="199" spans="1:7" s="121" customFormat="1" ht="27" customHeight="1" x14ac:dyDescent="0.25">
      <c r="A199" s="45" t="s">
        <v>545</v>
      </c>
      <c r="B199" s="45" t="s">
        <v>600</v>
      </c>
      <c r="C199" s="134">
        <v>30.49</v>
      </c>
      <c r="D199" s="134">
        <v>8.85</v>
      </c>
      <c r="E199" s="134">
        <v>84</v>
      </c>
      <c r="F199" s="134">
        <v>176</v>
      </c>
      <c r="G199" s="134">
        <v>8</v>
      </c>
    </row>
    <row r="200" spans="1:7" s="121" customFormat="1" ht="27" customHeight="1" x14ac:dyDescent="0.25">
      <c r="A200" s="43" t="s">
        <v>592</v>
      </c>
      <c r="B200" s="133" t="s">
        <v>593</v>
      </c>
      <c r="C200" s="67">
        <v>20.9</v>
      </c>
      <c r="D200" s="68">
        <v>5</v>
      </c>
      <c r="E200" s="68">
        <v>81</v>
      </c>
      <c r="F200" s="68">
        <v>123</v>
      </c>
      <c r="G200" s="68">
        <v>18</v>
      </c>
    </row>
    <row r="201" spans="1:7" s="18" customFormat="1" ht="27" customHeight="1" x14ac:dyDescent="0.25">
      <c r="A201" s="42" t="s">
        <v>336</v>
      </c>
      <c r="B201" s="43" t="s">
        <v>340</v>
      </c>
      <c r="C201" s="55">
        <v>28.6</v>
      </c>
      <c r="D201" s="67">
        <v>10.6</v>
      </c>
      <c r="E201" s="68">
        <v>80</v>
      </c>
      <c r="F201" s="68">
        <v>229</v>
      </c>
      <c r="G201" s="68">
        <v>10</v>
      </c>
    </row>
    <row r="202" spans="1:7" s="18" customFormat="1" ht="27" customHeight="1" x14ac:dyDescent="0.25">
      <c r="A202" s="45" t="s">
        <v>51</v>
      </c>
      <c r="B202" s="35" t="s">
        <v>112</v>
      </c>
      <c r="C202" s="50">
        <v>18</v>
      </c>
      <c r="D202" s="50"/>
      <c r="E202" s="50">
        <v>80</v>
      </c>
      <c r="F202" s="50">
        <v>181</v>
      </c>
      <c r="G202" s="50">
        <v>7</v>
      </c>
    </row>
    <row r="203" spans="1:7" s="18" customFormat="1" ht="27" customHeight="1" x14ac:dyDescent="0.25">
      <c r="A203" s="45" t="s">
        <v>51</v>
      </c>
      <c r="B203" s="35" t="s">
        <v>113</v>
      </c>
      <c r="C203" s="50">
        <v>18</v>
      </c>
      <c r="D203" s="50"/>
      <c r="E203" s="50">
        <v>80</v>
      </c>
      <c r="F203" s="50">
        <v>181</v>
      </c>
      <c r="G203" s="50">
        <v>7</v>
      </c>
    </row>
    <row r="204" spans="1:7" s="121" customFormat="1" ht="27" customHeight="1" x14ac:dyDescent="0.25">
      <c r="A204" s="45" t="s">
        <v>608</v>
      </c>
      <c r="B204" s="45" t="s">
        <v>609</v>
      </c>
      <c r="C204" s="115">
        <v>15</v>
      </c>
      <c r="D204" s="115">
        <v>5.5</v>
      </c>
      <c r="E204" s="50">
        <v>80</v>
      </c>
      <c r="F204" s="115">
        <v>138</v>
      </c>
      <c r="G204" s="115">
        <v>19</v>
      </c>
    </row>
    <row r="205" spans="1:7" s="121" customFormat="1" ht="27" customHeight="1" x14ac:dyDescent="0.25">
      <c r="A205" s="45" t="s">
        <v>608</v>
      </c>
      <c r="B205" s="45" t="s">
        <v>610</v>
      </c>
      <c r="C205" s="129">
        <v>30</v>
      </c>
      <c r="D205" s="129">
        <v>9</v>
      </c>
      <c r="E205" s="50">
        <v>81</v>
      </c>
      <c r="F205" s="129">
        <v>141</v>
      </c>
      <c r="G205" s="129">
        <v>18</v>
      </c>
    </row>
    <row r="206" spans="1:7" s="18" customFormat="1" ht="27" customHeight="1" x14ac:dyDescent="0.25">
      <c r="A206" s="42" t="s">
        <v>186</v>
      </c>
      <c r="B206" s="43" t="s">
        <v>246</v>
      </c>
      <c r="C206" s="55">
        <v>24.3</v>
      </c>
      <c r="D206" s="67">
        <v>7.3</v>
      </c>
      <c r="E206" s="68">
        <v>84</v>
      </c>
      <c r="F206" s="68">
        <v>367</v>
      </c>
      <c r="G206" s="68">
        <v>20</v>
      </c>
    </row>
    <row r="207" spans="1:7" s="18" customFormat="1" ht="27" customHeight="1" x14ac:dyDescent="0.25">
      <c r="A207" s="42" t="s">
        <v>186</v>
      </c>
      <c r="B207" s="43" t="s">
        <v>247</v>
      </c>
      <c r="C207" s="55">
        <v>24.3</v>
      </c>
      <c r="D207" s="67">
        <v>7.3</v>
      </c>
      <c r="E207" s="68">
        <v>84</v>
      </c>
      <c r="F207" s="68">
        <v>367</v>
      </c>
      <c r="G207" s="68">
        <v>20</v>
      </c>
    </row>
    <row r="208" spans="1:7" s="18" customFormat="1" ht="27" customHeight="1" x14ac:dyDescent="0.25">
      <c r="A208" s="42" t="s">
        <v>186</v>
      </c>
      <c r="B208" s="43" t="s">
        <v>248</v>
      </c>
      <c r="C208" s="55">
        <v>28.5</v>
      </c>
      <c r="D208" s="67">
        <v>8.1999999999999993</v>
      </c>
      <c r="E208" s="68">
        <v>83</v>
      </c>
      <c r="F208" s="68">
        <v>191</v>
      </c>
      <c r="G208" s="68">
        <v>25</v>
      </c>
    </row>
    <row r="209" spans="1:7" s="18" customFormat="1" ht="27" customHeight="1" x14ac:dyDescent="0.25">
      <c r="A209" s="42" t="s">
        <v>186</v>
      </c>
      <c r="B209" s="43" t="s">
        <v>469</v>
      </c>
      <c r="C209" s="55">
        <v>24.7</v>
      </c>
      <c r="D209" s="67">
        <v>7.1</v>
      </c>
      <c r="E209" s="68">
        <v>82</v>
      </c>
      <c r="F209" s="68">
        <v>267</v>
      </c>
      <c r="G209" s="68">
        <v>23</v>
      </c>
    </row>
    <row r="210" spans="1:7" s="18" customFormat="1" ht="27" customHeight="1" x14ac:dyDescent="0.25">
      <c r="A210" s="42" t="s">
        <v>33</v>
      </c>
      <c r="B210" s="43" t="s">
        <v>110</v>
      </c>
      <c r="C210" s="55">
        <v>20</v>
      </c>
      <c r="D210" s="67">
        <v>6.8</v>
      </c>
      <c r="E210" s="68">
        <v>79</v>
      </c>
      <c r="F210" s="68">
        <v>222</v>
      </c>
      <c r="G210" s="68">
        <v>13</v>
      </c>
    </row>
    <row r="211" spans="1:7" s="18" customFormat="1" ht="27" customHeight="1" x14ac:dyDescent="0.25">
      <c r="A211" s="42" t="s">
        <v>206</v>
      </c>
      <c r="B211" s="43" t="s">
        <v>273</v>
      </c>
      <c r="C211" s="55">
        <v>11</v>
      </c>
      <c r="D211" s="67">
        <v>3</v>
      </c>
      <c r="E211" s="68">
        <v>81</v>
      </c>
      <c r="F211" s="68">
        <v>131</v>
      </c>
      <c r="G211" s="68">
        <v>18</v>
      </c>
    </row>
    <row r="212" spans="1:7" s="18" customFormat="1" ht="27" customHeight="1" x14ac:dyDescent="0.25">
      <c r="A212" s="42" t="s">
        <v>206</v>
      </c>
      <c r="B212" s="43" t="s">
        <v>274</v>
      </c>
      <c r="C212" s="55">
        <v>15</v>
      </c>
      <c r="D212" s="67">
        <v>4.3</v>
      </c>
      <c r="E212" s="68">
        <v>82</v>
      </c>
      <c r="F212" s="68">
        <v>117</v>
      </c>
      <c r="G212" s="68">
        <v>18</v>
      </c>
    </row>
    <row r="213" spans="1:7" s="18" customFormat="1" ht="27" customHeight="1" x14ac:dyDescent="0.25">
      <c r="A213" s="42" t="s">
        <v>206</v>
      </c>
      <c r="B213" s="43" t="s">
        <v>275</v>
      </c>
      <c r="C213" s="55">
        <v>21.9</v>
      </c>
      <c r="D213" s="67">
        <v>6</v>
      </c>
      <c r="E213" s="68">
        <v>83</v>
      </c>
      <c r="F213" s="68">
        <v>92</v>
      </c>
      <c r="G213" s="68">
        <v>18</v>
      </c>
    </row>
    <row r="214" spans="1:7" s="18" customFormat="1" ht="27" customHeight="1" x14ac:dyDescent="0.25">
      <c r="A214" s="42" t="s">
        <v>206</v>
      </c>
      <c r="B214" s="43" t="s">
        <v>276</v>
      </c>
      <c r="C214" s="55">
        <v>25.9</v>
      </c>
      <c r="D214" s="67">
        <v>7.6</v>
      </c>
      <c r="E214" s="68">
        <v>83</v>
      </c>
      <c r="F214" s="68">
        <v>90</v>
      </c>
      <c r="G214" s="68">
        <v>18</v>
      </c>
    </row>
    <row r="215" spans="1:7" s="18" customFormat="1" ht="27" customHeight="1" x14ac:dyDescent="0.25">
      <c r="A215" s="42" t="s">
        <v>206</v>
      </c>
      <c r="B215" s="43" t="s">
        <v>277</v>
      </c>
      <c r="C215" s="55">
        <v>32.5</v>
      </c>
      <c r="D215" s="67">
        <v>9.8000000000000007</v>
      </c>
      <c r="E215" s="68">
        <v>82</v>
      </c>
      <c r="F215" s="68">
        <v>87</v>
      </c>
      <c r="G215" s="68">
        <v>17</v>
      </c>
    </row>
    <row r="216" spans="1:7" s="18" customFormat="1" ht="27" customHeight="1" x14ac:dyDescent="0.25">
      <c r="A216" s="42" t="s">
        <v>206</v>
      </c>
      <c r="B216" s="43" t="s">
        <v>278</v>
      </c>
      <c r="C216" s="55">
        <v>39.4</v>
      </c>
      <c r="D216" s="67">
        <v>10.8</v>
      </c>
      <c r="E216" s="68">
        <v>81</v>
      </c>
      <c r="F216" s="68">
        <v>84</v>
      </c>
      <c r="G216" s="68">
        <v>15</v>
      </c>
    </row>
    <row r="217" spans="1:7" s="18" customFormat="1" ht="27" customHeight="1" x14ac:dyDescent="0.25">
      <c r="A217" s="42" t="s">
        <v>206</v>
      </c>
      <c r="B217" s="43" t="s">
        <v>279</v>
      </c>
      <c r="C217" s="55">
        <v>45</v>
      </c>
      <c r="D217" s="67">
        <v>13.5</v>
      </c>
      <c r="E217" s="68">
        <v>81</v>
      </c>
      <c r="F217" s="68">
        <v>86</v>
      </c>
      <c r="G217" s="68">
        <v>16</v>
      </c>
    </row>
    <row r="218" spans="1:7" s="18" customFormat="1" ht="27" customHeight="1" x14ac:dyDescent="0.25">
      <c r="A218" s="42" t="s">
        <v>206</v>
      </c>
      <c r="B218" s="43" t="s">
        <v>280</v>
      </c>
      <c r="C218" s="55">
        <v>49.9</v>
      </c>
      <c r="D218" s="67">
        <v>14.9</v>
      </c>
      <c r="E218" s="68">
        <v>82</v>
      </c>
      <c r="F218" s="68">
        <v>87</v>
      </c>
      <c r="G218" s="68">
        <v>16</v>
      </c>
    </row>
    <row r="219" spans="1:7" s="18" customFormat="1" ht="27" customHeight="1" x14ac:dyDescent="0.25">
      <c r="A219" s="42" t="s">
        <v>206</v>
      </c>
      <c r="B219" s="43" t="s">
        <v>281</v>
      </c>
      <c r="C219" s="55">
        <v>63.6</v>
      </c>
      <c r="D219" s="67">
        <v>18.2</v>
      </c>
      <c r="E219" s="68">
        <v>82</v>
      </c>
      <c r="F219" s="68">
        <v>92</v>
      </c>
      <c r="G219" s="68">
        <v>16</v>
      </c>
    </row>
    <row r="220" spans="1:7" ht="27" customHeight="1" x14ac:dyDescent="0.25">
      <c r="A220" s="74" t="s">
        <v>206</v>
      </c>
      <c r="B220" s="75" t="s">
        <v>455</v>
      </c>
      <c r="C220" s="34">
        <v>23.9</v>
      </c>
      <c r="D220" s="34">
        <v>7.3</v>
      </c>
      <c r="E220" s="34">
        <v>83</v>
      </c>
      <c r="F220" s="34">
        <v>26</v>
      </c>
      <c r="G220" s="34">
        <v>1</v>
      </c>
    </row>
    <row r="221" spans="1:7" ht="27" customHeight="1" x14ac:dyDescent="0.25">
      <c r="A221" s="74" t="s">
        <v>206</v>
      </c>
      <c r="B221" s="75" t="s">
        <v>456</v>
      </c>
      <c r="C221" s="34">
        <v>30.2</v>
      </c>
      <c r="D221" s="34">
        <v>8.3000000000000007</v>
      </c>
      <c r="E221" s="34">
        <v>83</v>
      </c>
      <c r="F221" s="34">
        <v>14</v>
      </c>
      <c r="G221" s="34">
        <v>2</v>
      </c>
    </row>
    <row r="222" spans="1:7" ht="27" customHeight="1" x14ac:dyDescent="0.25">
      <c r="A222" s="74" t="s">
        <v>206</v>
      </c>
      <c r="B222" s="75" t="s">
        <v>457</v>
      </c>
      <c r="C222" s="34">
        <v>40</v>
      </c>
      <c r="D222" s="34">
        <v>12</v>
      </c>
      <c r="E222" s="34">
        <v>83</v>
      </c>
      <c r="F222" s="34">
        <v>13</v>
      </c>
      <c r="G222" s="34">
        <v>4</v>
      </c>
    </row>
    <row r="223" spans="1:7" ht="27" customHeight="1" x14ac:dyDescent="0.25">
      <c r="A223" s="74" t="s">
        <v>206</v>
      </c>
      <c r="B223" s="75" t="s">
        <v>458</v>
      </c>
      <c r="C223" s="34">
        <v>49</v>
      </c>
      <c r="D223" s="34">
        <v>14.7</v>
      </c>
      <c r="E223" s="34">
        <v>83</v>
      </c>
      <c r="F223" s="34">
        <v>12</v>
      </c>
      <c r="G223" s="34">
        <v>6</v>
      </c>
    </row>
    <row r="224" spans="1:7" ht="27.75" customHeight="1" x14ac:dyDescent="0.25">
      <c r="A224" s="74" t="s">
        <v>206</v>
      </c>
      <c r="B224" s="75" t="s">
        <v>459</v>
      </c>
      <c r="C224" s="34">
        <v>60</v>
      </c>
      <c r="D224" s="34">
        <v>17.7</v>
      </c>
      <c r="E224" s="34">
        <v>83</v>
      </c>
      <c r="F224" s="34">
        <v>12</v>
      </c>
      <c r="G224" s="34">
        <v>9</v>
      </c>
    </row>
    <row r="225" spans="1:7" ht="27" customHeight="1" x14ac:dyDescent="0.25">
      <c r="A225" s="74" t="s">
        <v>206</v>
      </c>
      <c r="B225" s="75" t="s">
        <v>460</v>
      </c>
      <c r="C225" s="34">
        <v>72</v>
      </c>
      <c r="D225" s="34">
        <v>21.6</v>
      </c>
      <c r="E225" s="34">
        <v>83</v>
      </c>
      <c r="F225" s="34">
        <v>12</v>
      </c>
      <c r="G225" s="34">
        <v>10</v>
      </c>
    </row>
    <row r="226" spans="1:7" ht="27" customHeight="1" x14ac:dyDescent="0.25">
      <c r="A226" s="74" t="s">
        <v>206</v>
      </c>
      <c r="B226" s="75" t="s">
        <v>464</v>
      </c>
      <c r="C226" s="34">
        <v>75</v>
      </c>
      <c r="D226" s="34">
        <v>22.5</v>
      </c>
      <c r="E226" s="34">
        <v>84</v>
      </c>
      <c r="F226" s="34">
        <v>12</v>
      </c>
      <c r="G226" s="34">
        <v>10</v>
      </c>
    </row>
    <row r="227" spans="1:7" ht="27" customHeight="1" x14ac:dyDescent="0.25">
      <c r="A227" s="74" t="s">
        <v>206</v>
      </c>
      <c r="B227" s="75" t="s">
        <v>461</v>
      </c>
      <c r="C227" s="34">
        <v>83</v>
      </c>
      <c r="D227" s="34">
        <v>24.9</v>
      </c>
      <c r="E227" s="34">
        <v>84</v>
      </c>
      <c r="F227" s="34">
        <v>12</v>
      </c>
      <c r="G227" s="34">
        <v>11</v>
      </c>
    </row>
    <row r="228" spans="1:7" ht="27" customHeight="1" x14ac:dyDescent="0.25">
      <c r="A228" s="74" t="s">
        <v>206</v>
      </c>
      <c r="B228" s="75" t="s">
        <v>465</v>
      </c>
      <c r="C228" s="34">
        <v>90</v>
      </c>
      <c r="D228" s="34">
        <v>27</v>
      </c>
      <c r="E228" s="34">
        <v>84</v>
      </c>
      <c r="F228" s="34">
        <v>12</v>
      </c>
      <c r="G228" s="34">
        <v>12</v>
      </c>
    </row>
    <row r="229" spans="1:7" ht="27" customHeight="1" x14ac:dyDescent="0.25">
      <c r="A229" s="74" t="s">
        <v>206</v>
      </c>
      <c r="B229" s="75" t="s">
        <v>462</v>
      </c>
      <c r="C229" s="34">
        <v>99</v>
      </c>
      <c r="D229" s="34">
        <v>29.7</v>
      </c>
      <c r="E229" s="34">
        <v>84</v>
      </c>
      <c r="F229" s="34">
        <v>12</v>
      </c>
      <c r="G229" s="34">
        <v>13</v>
      </c>
    </row>
    <row r="230" spans="1:7" ht="27" customHeight="1" x14ac:dyDescent="0.25">
      <c r="A230" s="74" t="s">
        <v>206</v>
      </c>
      <c r="B230" s="75" t="s">
        <v>466</v>
      </c>
      <c r="C230" s="34">
        <v>100</v>
      </c>
      <c r="D230" s="34">
        <v>30</v>
      </c>
      <c r="E230" s="34">
        <v>84</v>
      </c>
      <c r="F230" s="34">
        <v>13</v>
      </c>
      <c r="G230" s="34">
        <v>13</v>
      </c>
    </row>
    <row r="231" spans="1:7" ht="27" customHeight="1" x14ac:dyDescent="0.25">
      <c r="A231" s="74" t="s">
        <v>206</v>
      </c>
      <c r="B231" s="75" t="s">
        <v>467</v>
      </c>
      <c r="C231" s="34">
        <v>110</v>
      </c>
      <c r="D231" s="34">
        <v>33</v>
      </c>
      <c r="E231" s="34">
        <v>85</v>
      </c>
      <c r="F231" s="34">
        <v>13</v>
      </c>
      <c r="G231" s="34">
        <v>14</v>
      </c>
    </row>
  </sheetData>
  <autoFilter ref="A4:G4" xr:uid="{A0FC62E5-07DC-4F5B-BC98-8A3333606704}">
    <sortState ref="A5:G219">
      <sortCondition ref="A4"/>
    </sortState>
  </autoFilter>
  <mergeCells count="1">
    <mergeCell ref="A2:G2"/>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6007-84C5-4CE2-AC21-01CE59C70E11}">
  <sheetPr>
    <pageSetUpPr fitToPage="1"/>
  </sheetPr>
  <dimension ref="A2:AT65"/>
  <sheetViews>
    <sheetView zoomScale="80" zoomScaleNormal="80" workbookViewId="0">
      <pane ySplit="4" topLeftCell="A23" activePane="bottomLeft" state="frozen"/>
      <selection pane="bottomLeft" activeCell="J9" sqref="J9"/>
    </sheetView>
  </sheetViews>
  <sheetFormatPr defaultRowHeight="15" x14ac:dyDescent="0.25"/>
  <cols>
    <col min="1" max="1" width="22.140625" style="18" customWidth="1"/>
    <col min="2" max="2" width="34" style="18" customWidth="1"/>
    <col min="3" max="3" width="19.140625" style="17" customWidth="1"/>
    <col min="4" max="4" width="19.140625" style="109" customWidth="1"/>
    <col min="5" max="6" width="19.140625" style="27" customWidth="1"/>
    <col min="7" max="7" width="21.42578125" style="27" customWidth="1"/>
    <col min="8" max="8" width="25.85546875" style="18" customWidth="1"/>
    <col min="9" max="16384" width="9.140625" style="18"/>
  </cols>
  <sheetData>
    <row r="2" spans="1:46" ht="24.75" customHeight="1" x14ac:dyDescent="0.25">
      <c r="A2" s="152" t="s">
        <v>8</v>
      </c>
      <c r="B2" s="152"/>
      <c r="C2" s="152"/>
      <c r="D2" s="152"/>
      <c r="E2" s="152"/>
      <c r="F2" s="163"/>
      <c r="G2" s="163"/>
      <c r="H2" s="15"/>
      <c r="I2" s="15"/>
      <c r="J2" s="14"/>
    </row>
    <row r="3" spans="1:46" ht="18" customHeight="1" x14ac:dyDescent="0.25"/>
    <row r="4" spans="1:46" ht="70.5" customHeight="1" x14ac:dyDescent="0.25">
      <c r="A4" s="13" t="s">
        <v>0</v>
      </c>
      <c r="B4" s="13" t="s">
        <v>1</v>
      </c>
      <c r="C4" s="13" t="s">
        <v>4</v>
      </c>
      <c r="D4" s="110"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s="121" customFormat="1" ht="25.5" customHeight="1" x14ac:dyDescent="0.25">
      <c r="A5" s="35" t="s">
        <v>373</v>
      </c>
      <c r="B5" s="35" t="s">
        <v>627</v>
      </c>
      <c r="C5" s="129">
        <v>19.899999999999999</v>
      </c>
      <c r="D5" s="104">
        <v>5.9</v>
      </c>
      <c r="E5" s="129">
        <v>78</v>
      </c>
      <c r="F5" s="129">
        <v>113</v>
      </c>
      <c r="G5" s="129">
        <v>9</v>
      </c>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row>
    <row r="6" spans="1:46" s="121" customFormat="1" ht="25.5" customHeight="1" x14ac:dyDescent="0.25">
      <c r="A6" s="35" t="s">
        <v>373</v>
      </c>
      <c r="B6" s="35" t="s">
        <v>626</v>
      </c>
      <c r="C6" s="129">
        <v>25.4</v>
      </c>
      <c r="D6" s="104">
        <v>7.6</v>
      </c>
      <c r="E6" s="129">
        <v>81</v>
      </c>
      <c r="F6" s="129">
        <v>62</v>
      </c>
      <c r="G6" s="129">
        <v>6</v>
      </c>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row>
    <row r="7" spans="1:46" s="121" customFormat="1" ht="25.5" customHeight="1" x14ac:dyDescent="0.25">
      <c r="A7" s="35" t="s">
        <v>373</v>
      </c>
      <c r="B7" s="35" t="s">
        <v>625</v>
      </c>
      <c r="C7" s="129">
        <v>32</v>
      </c>
      <c r="D7" s="104">
        <v>7.6</v>
      </c>
      <c r="E7" s="129">
        <v>81</v>
      </c>
      <c r="F7" s="129">
        <v>63</v>
      </c>
      <c r="G7" s="129">
        <v>6</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row>
    <row r="8" spans="1:46" ht="25.5" customHeight="1" x14ac:dyDescent="0.25">
      <c r="A8" s="35" t="s">
        <v>373</v>
      </c>
      <c r="B8" s="35" t="s">
        <v>452</v>
      </c>
      <c r="C8" s="34">
        <v>49.9</v>
      </c>
      <c r="D8" s="104">
        <v>14.9</v>
      </c>
      <c r="E8" s="49">
        <v>81</v>
      </c>
      <c r="F8" s="49">
        <v>59</v>
      </c>
      <c r="G8" s="49">
        <v>8</v>
      </c>
    </row>
    <row r="9" spans="1:46" s="95" customFormat="1" ht="25.5" customHeight="1" x14ac:dyDescent="0.25">
      <c r="A9" s="35" t="s">
        <v>373</v>
      </c>
      <c r="B9" s="35" t="s">
        <v>507</v>
      </c>
      <c r="C9" s="90">
        <v>45</v>
      </c>
      <c r="D9" s="104">
        <v>7.6</v>
      </c>
      <c r="E9" s="90">
        <v>82</v>
      </c>
      <c r="F9" s="90">
        <v>64</v>
      </c>
      <c r="G9" s="90">
        <v>7</v>
      </c>
    </row>
    <row r="10" spans="1:46" ht="25.5" customHeight="1" x14ac:dyDescent="0.25">
      <c r="A10" s="35" t="s">
        <v>354</v>
      </c>
      <c r="B10" s="35" t="s">
        <v>451</v>
      </c>
      <c r="C10" s="34">
        <v>19.899999999999999</v>
      </c>
      <c r="D10" s="104">
        <v>5.92</v>
      </c>
      <c r="E10" s="49">
        <v>79</v>
      </c>
      <c r="F10" s="49" t="s">
        <v>391</v>
      </c>
      <c r="G10" s="49" t="s">
        <v>392</v>
      </c>
    </row>
    <row r="11" spans="1:46" ht="25.5" customHeight="1" x14ac:dyDescent="0.25">
      <c r="A11" s="35" t="s">
        <v>354</v>
      </c>
      <c r="B11" s="35" t="s">
        <v>407</v>
      </c>
      <c r="C11" s="34">
        <v>25.1</v>
      </c>
      <c r="D11" s="104">
        <v>5.92</v>
      </c>
      <c r="E11" s="49">
        <v>79</v>
      </c>
      <c r="F11" s="49" t="s">
        <v>391</v>
      </c>
      <c r="G11" s="49" t="s">
        <v>392</v>
      </c>
    </row>
    <row r="12" spans="1:46" ht="25.5" customHeight="1" x14ac:dyDescent="0.25">
      <c r="A12" s="35" t="s">
        <v>354</v>
      </c>
      <c r="B12" s="35" t="s">
        <v>408</v>
      </c>
      <c r="C12" s="34">
        <v>30</v>
      </c>
      <c r="D12" s="104">
        <v>5.92</v>
      </c>
      <c r="E12" s="49">
        <v>79</v>
      </c>
      <c r="F12" s="49" t="s">
        <v>391</v>
      </c>
      <c r="G12" s="49" t="s">
        <v>392</v>
      </c>
    </row>
    <row r="13" spans="1:46" ht="25.5" customHeight="1" x14ac:dyDescent="0.25">
      <c r="A13" s="35" t="s">
        <v>354</v>
      </c>
      <c r="B13" s="35" t="s">
        <v>409</v>
      </c>
      <c r="C13" s="34">
        <v>35</v>
      </c>
      <c r="D13" s="104">
        <v>5.92</v>
      </c>
      <c r="E13" s="49">
        <v>80</v>
      </c>
      <c r="F13" s="49" t="s">
        <v>391</v>
      </c>
      <c r="G13" s="49" t="s">
        <v>392</v>
      </c>
    </row>
    <row r="14" spans="1:46" ht="25.5" customHeight="1" x14ac:dyDescent="0.25">
      <c r="A14" s="35" t="s">
        <v>354</v>
      </c>
      <c r="B14" s="35" t="s">
        <v>410</v>
      </c>
      <c r="C14" s="34">
        <v>45</v>
      </c>
      <c r="D14" s="104">
        <v>13.06</v>
      </c>
      <c r="E14" s="49">
        <v>80</v>
      </c>
      <c r="F14" s="49" t="s">
        <v>391</v>
      </c>
      <c r="G14" s="49" t="s">
        <v>392</v>
      </c>
    </row>
    <row r="15" spans="1:46" ht="25.5" customHeight="1" x14ac:dyDescent="0.25">
      <c r="A15" s="35" t="s">
        <v>354</v>
      </c>
      <c r="B15" s="35" t="s">
        <v>411</v>
      </c>
      <c r="C15" s="34">
        <v>49.9</v>
      </c>
      <c r="D15" s="104">
        <v>13.06</v>
      </c>
      <c r="E15" s="49">
        <v>80</v>
      </c>
      <c r="F15" s="49" t="s">
        <v>391</v>
      </c>
      <c r="G15" s="49" t="s">
        <v>392</v>
      </c>
    </row>
    <row r="16" spans="1:46" ht="25.5" customHeight="1" x14ac:dyDescent="0.25">
      <c r="A16" s="137" t="s">
        <v>354</v>
      </c>
      <c r="B16" s="137" t="s">
        <v>412</v>
      </c>
      <c r="C16" s="138">
        <v>60</v>
      </c>
      <c r="D16" s="139">
        <v>13.06</v>
      </c>
      <c r="E16" s="140">
        <v>80</v>
      </c>
      <c r="F16" s="140" t="s">
        <v>391</v>
      </c>
      <c r="G16" s="140" t="s">
        <v>392</v>
      </c>
    </row>
    <row r="17" spans="1:7" s="121" customFormat="1" ht="25.5" customHeight="1" x14ac:dyDescent="0.25">
      <c r="A17" s="97" t="s">
        <v>350</v>
      </c>
      <c r="B17" s="97" t="s">
        <v>613</v>
      </c>
      <c r="C17" s="138">
        <v>21.7</v>
      </c>
      <c r="D17" s="139">
        <v>6.5</v>
      </c>
      <c r="E17" s="141">
        <v>83</v>
      </c>
      <c r="F17" s="129">
        <v>101</v>
      </c>
      <c r="G17" s="129">
        <v>16</v>
      </c>
    </row>
    <row r="18" spans="1:7" s="121" customFormat="1" ht="25.5" customHeight="1" x14ac:dyDescent="0.25">
      <c r="A18" s="97" t="s">
        <v>350</v>
      </c>
      <c r="B18" s="97" t="s">
        <v>614</v>
      </c>
      <c r="C18" s="138">
        <v>30</v>
      </c>
      <c r="D18" s="139">
        <v>9</v>
      </c>
      <c r="E18" s="141">
        <v>82</v>
      </c>
      <c r="F18" s="129">
        <v>100</v>
      </c>
      <c r="G18" s="129">
        <v>16</v>
      </c>
    </row>
    <row r="19" spans="1:7" s="121" customFormat="1" ht="25.5" customHeight="1" x14ac:dyDescent="0.25">
      <c r="A19" s="97" t="s">
        <v>350</v>
      </c>
      <c r="B19" s="97" t="s">
        <v>615</v>
      </c>
      <c r="C19" s="138">
        <v>35</v>
      </c>
      <c r="D19" s="139">
        <v>10.5</v>
      </c>
      <c r="E19" s="141">
        <v>82</v>
      </c>
      <c r="F19" s="129">
        <v>99</v>
      </c>
      <c r="G19" s="129">
        <v>16</v>
      </c>
    </row>
    <row r="20" spans="1:7" s="121" customFormat="1" ht="25.5" customHeight="1" x14ac:dyDescent="0.25">
      <c r="A20" s="97" t="s">
        <v>350</v>
      </c>
      <c r="B20" s="97" t="s">
        <v>616</v>
      </c>
      <c r="C20" s="138">
        <v>40</v>
      </c>
      <c r="D20" s="139">
        <v>12</v>
      </c>
      <c r="E20" s="141">
        <v>82</v>
      </c>
      <c r="F20" s="129">
        <v>97</v>
      </c>
      <c r="G20" s="129">
        <v>17</v>
      </c>
    </row>
    <row r="21" spans="1:7" s="121" customFormat="1" ht="25.5" customHeight="1" x14ac:dyDescent="0.25">
      <c r="A21" s="97" t="s">
        <v>350</v>
      </c>
      <c r="B21" s="97" t="s">
        <v>617</v>
      </c>
      <c r="C21" s="138">
        <v>49</v>
      </c>
      <c r="D21" s="139">
        <v>14.7</v>
      </c>
      <c r="E21" s="141">
        <v>83</v>
      </c>
      <c r="F21" s="129">
        <v>93</v>
      </c>
      <c r="G21" s="129">
        <v>19</v>
      </c>
    </row>
    <row r="22" spans="1:7" s="121" customFormat="1" ht="25.5" customHeight="1" x14ac:dyDescent="0.25">
      <c r="A22" s="97" t="s">
        <v>350</v>
      </c>
      <c r="B22" s="97" t="s">
        <v>618</v>
      </c>
      <c r="C22" s="138">
        <v>60</v>
      </c>
      <c r="D22" s="139">
        <v>18</v>
      </c>
      <c r="E22" s="141">
        <v>83</v>
      </c>
      <c r="F22" s="129">
        <v>87</v>
      </c>
      <c r="G22" s="129">
        <v>22</v>
      </c>
    </row>
    <row r="23" spans="1:7" s="121" customFormat="1" ht="25.5" customHeight="1" x14ac:dyDescent="0.25">
      <c r="A23" s="97" t="s">
        <v>350</v>
      </c>
      <c r="B23" s="97" t="s">
        <v>619</v>
      </c>
      <c r="C23" s="138">
        <v>70</v>
      </c>
      <c r="D23" s="139">
        <v>21</v>
      </c>
      <c r="E23" s="141">
        <v>83</v>
      </c>
      <c r="F23" s="129">
        <v>78</v>
      </c>
      <c r="G23" s="129">
        <v>20</v>
      </c>
    </row>
    <row r="24" spans="1:7" s="95" customFormat="1" ht="25.5" customHeight="1" x14ac:dyDescent="0.25">
      <c r="A24" s="102" t="s">
        <v>495</v>
      </c>
      <c r="B24" s="103" t="s">
        <v>496</v>
      </c>
      <c r="C24" s="101">
        <v>30</v>
      </c>
      <c r="D24" s="105">
        <v>9</v>
      </c>
      <c r="E24" s="101">
        <v>81</v>
      </c>
      <c r="F24" s="101">
        <v>190</v>
      </c>
      <c r="G24" s="101">
        <v>14</v>
      </c>
    </row>
    <row r="25" spans="1:7" s="95" customFormat="1" ht="25.5" customHeight="1" x14ac:dyDescent="0.25">
      <c r="A25" s="102" t="s">
        <v>495</v>
      </c>
      <c r="B25" s="102" t="s">
        <v>497</v>
      </c>
      <c r="C25" s="101">
        <v>30</v>
      </c>
      <c r="D25" s="105">
        <v>9</v>
      </c>
      <c r="E25" s="101">
        <v>79</v>
      </c>
      <c r="F25" s="101">
        <v>190</v>
      </c>
      <c r="G25" s="101">
        <v>3</v>
      </c>
    </row>
    <row r="26" spans="1:7" s="89" customFormat="1" ht="25.5" customHeight="1" x14ac:dyDescent="0.25">
      <c r="A26" s="77" t="s">
        <v>470</v>
      </c>
      <c r="B26" s="77" t="s">
        <v>566</v>
      </c>
      <c r="C26" s="76">
        <v>30</v>
      </c>
      <c r="D26" s="106">
        <v>9</v>
      </c>
      <c r="E26" s="76">
        <v>81</v>
      </c>
      <c r="F26" s="76">
        <v>89</v>
      </c>
      <c r="G26" s="76">
        <v>1</v>
      </c>
    </row>
    <row r="27" spans="1:7" s="121" customFormat="1" ht="25.5" customHeight="1" x14ac:dyDescent="0.25">
      <c r="A27" s="74" t="s">
        <v>470</v>
      </c>
      <c r="B27" s="77" t="s">
        <v>564</v>
      </c>
      <c r="C27" s="126">
        <v>40</v>
      </c>
      <c r="D27" s="106">
        <v>12</v>
      </c>
      <c r="E27" s="126">
        <v>81</v>
      </c>
      <c r="F27" s="126">
        <v>98</v>
      </c>
      <c r="G27" s="126">
        <v>1</v>
      </c>
    </row>
    <row r="28" spans="1:7" s="121" customFormat="1" ht="25.5" customHeight="1" x14ac:dyDescent="0.25">
      <c r="A28" s="74" t="s">
        <v>470</v>
      </c>
      <c r="B28" s="77" t="s">
        <v>565</v>
      </c>
      <c r="C28" s="126">
        <v>50</v>
      </c>
      <c r="D28" s="106">
        <v>15</v>
      </c>
      <c r="E28" s="126">
        <v>81</v>
      </c>
      <c r="F28" s="126">
        <v>107</v>
      </c>
      <c r="G28" s="126">
        <v>1</v>
      </c>
    </row>
    <row r="29" spans="1:7" s="95" customFormat="1" ht="25.5" customHeight="1" x14ac:dyDescent="0.25">
      <c r="A29" s="77" t="s">
        <v>470</v>
      </c>
      <c r="B29" s="77" t="s">
        <v>567</v>
      </c>
      <c r="C29" s="76">
        <v>60</v>
      </c>
      <c r="D29" s="106">
        <v>17</v>
      </c>
      <c r="E29" s="76">
        <v>78</v>
      </c>
      <c r="F29" s="76">
        <v>115</v>
      </c>
      <c r="G29" s="76">
        <v>10</v>
      </c>
    </row>
    <row r="30" spans="1:7" s="121" customFormat="1" ht="25.5" customHeight="1" x14ac:dyDescent="0.25">
      <c r="A30" s="77" t="s">
        <v>470</v>
      </c>
      <c r="B30" s="77" t="s">
        <v>568</v>
      </c>
      <c r="C30" s="76">
        <v>70</v>
      </c>
      <c r="D30" s="106">
        <v>21</v>
      </c>
      <c r="E30" s="76">
        <v>81</v>
      </c>
      <c r="F30" s="76">
        <v>103</v>
      </c>
      <c r="G30" s="76">
        <v>1</v>
      </c>
    </row>
    <row r="31" spans="1:7" s="121" customFormat="1" ht="25.5" customHeight="1" x14ac:dyDescent="0.25">
      <c r="A31" s="77" t="s">
        <v>470</v>
      </c>
      <c r="B31" s="77" t="s">
        <v>471</v>
      </c>
      <c r="C31" s="76">
        <v>30</v>
      </c>
      <c r="D31" s="106">
        <v>9</v>
      </c>
      <c r="E31" s="76">
        <v>81</v>
      </c>
      <c r="F31" s="76">
        <v>144</v>
      </c>
      <c r="G31" s="76">
        <v>7</v>
      </c>
    </row>
    <row r="32" spans="1:7" s="121" customFormat="1" ht="25.5" customHeight="1" x14ac:dyDescent="0.25">
      <c r="A32" s="77" t="s">
        <v>470</v>
      </c>
      <c r="B32" s="77" t="s">
        <v>472</v>
      </c>
      <c r="C32" s="76">
        <v>50</v>
      </c>
      <c r="D32" s="106">
        <v>15</v>
      </c>
      <c r="E32" s="76">
        <v>82</v>
      </c>
      <c r="F32" s="76">
        <v>157</v>
      </c>
      <c r="G32" s="76">
        <v>7</v>
      </c>
    </row>
    <row r="33" spans="1:7" s="121" customFormat="1" ht="25.5" customHeight="1" x14ac:dyDescent="0.25">
      <c r="A33" s="77" t="s">
        <v>470</v>
      </c>
      <c r="B33" s="77" t="s">
        <v>569</v>
      </c>
      <c r="C33" s="76">
        <v>60</v>
      </c>
      <c r="D33" s="106">
        <v>18</v>
      </c>
      <c r="E33" s="76">
        <v>82</v>
      </c>
      <c r="F33" s="76">
        <v>130.80000000000001</v>
      </c>
      <c r="G33" s="76">
        <v>7</v>
      </c>
    </row>
    <row r="34" spans="1:7" s="121" customFormat="1" ht="25.5" customHeight="1" x14ac:dyDescent="0.25">
      <c r="A34" s="77" t="s">
        <v>470</v>
      </c>
      <c r="B34" s="77" t="s">
        <v>570</v>
      </c>
      <c r="C34" s="76">
        <v>70</v>
      </c>
      <c r="D34" s="106">
        <v>20</v>
      </c>
      <c r="E34" s="76">
        <v>82</v>
      </c>
      <c r="F34" s="76">
        <v>105</v>
      </c>
      <c r="G34" s="76">
        <v>7</v>
      </c>
    </row>
    <row r="35" spans="1:7" ht="25.5" customHeight="1" x14ac:dyDescent="0.25">
      <c r="A35" s="35" t="s">
        <v>219</v>
      </c>
      <c r="B35" s="35" t="s">
        <v>384</v>
      </c>
      <c r="C35" s="34">
        <v>45</v>
      </c>
      <c r="D35" s="104">
        <v>18</v>
      </c>
      <c r="E35" s="49">
        <v>81</v>
      </c>
      <c r="F35" s="49">
        <v>48</v>
      </c>
      <c r="G35" s="49">
        <v>13</v>
      </c>
    </row>
    <row r="36" spans="1:7" ht="25.5" customHeight="1" x14ac:dyDescent="0.25">
      <c r="A36" s="35" t="s">
        <v>219</v>
      </c>
      <c r="B36" s="35" t="s">
        <v>385</v>
      </c>
      <c r="C36" s="34">
        <v>60</v>
      </c>
      <c r="D36" s="104">
        <v>24</v>
      </c>
      <c r="E36" s="49">
        <v>81</v>
      </c>
      <c r="F36" s="49">
        <v>50</v>
      </c>
      <c r="G36" s="49">
        <v>13</v>
      </c>
    </row>
    <row r="37" spans="1:7" ht="25.5" customHeight="1" x14ac:dyDescent="0.25">
      <c r="A37" s="35" t="s">
        <v>219</v>
      </c>
      <c r="B37" s="35" t="s">
        <v>405</v>
      </c>
      <c r="C37" s="34">
        <v>30</v>
      </c>
      <c r="D37" s="104">
        <v>12</v>
      </c>
      <c r="E37" s="49">
        <v>91</v>
      </c>
      <c r="F37" s="49">
        <v>32</v>
      </c>
      <c r="G37" s="49">
        <v>8</v>
      </c>
    </row>
    <row r="38" spans="1:7" ht="25.5" customHeight="1" x14ac:dyDescent="0.25">
      <c r="A38" s="35" t="s">
        <v>219</v>
      </c>
      <c r="B38" s="35" t="s">
        <v>413</v>
      </c>
      <c r="C38" s="34">
        <v>40</v>
      </c>
      <c r="D38" s="104">
        <v>16</v>
      </c>
      <c r="E38" s="49">
        <v>91</v>
      </c>
      <c r="F38" s="49">
        <v>31</v>
      </c>
      <c r="G38" s="49">
        <v>8</v>
      </c>
    </row>
    <row r="39" spans="1:7" ht="25.5" customHeight="1" x14ac:dyDescent="0.25">
      <c r="A39" s="35" t="s">
        <v>30</v>
      </c>
      <c r="B39" s="35" t="s">
        <v>114</v>
      </c>
      <c r="C39" s="34">
        <v>20</v>
      </c>
      <c r="D39" s="104">
        <v>6</v>
      </c>
      <c r="E39" s="49">
        <v>78</v>
      </c>
      <c r="F39" s="49">
        <v>74</v>
      </c>
      <c r="G39" s="49">
        <v>16</v>
      </c>
    </row>
    <row r="40" spans="1:7" ht="25.5" customHeight="1" x14ac:dyDescent="0.25">
      <c r="A40" s="35" t="s">
        <v>30</v>
      </c>
      <c r="B40" s="35" t="s">
        <v>115</v>
      </c>
      <c r="C40" s="34" t="s">
        <v>116</v>
      </c>
      <c r="D40" s="104">
        <v>9.8000000000000007</v>
      </c>
      <c r="E40" s="49">
        <v>81</v>
      </c>
      <c r="F40" s="49">
        <v>49</v>
      </c>
      <c r="G40" s="49">
        <v>9</v>
      </c>
    </row>
    <row r="41" spans="1:7" ht="25.5" customHeight="1" x14ac:dyDescent="0.25">
      <c r="A41" s="35" t="s">
        <v>30</v>
      </c>
      <c r="B41" s="35" t="s">
        <v>115</v>
      </c>
      <c r="C41" s="34">
        <v>30</v>
      </c>
      <c r="D41" s="104">
        <v>9</v>
      </c>
      <c r="E41" s="49">
        <v>80</v>
      </c>
      <c r="F41" s="49">
        <v>54</v>
      </c>
      <c r="G41" s="49">
        <v>11</v>
      </c>
    </row>
    <row r="42" spans="1:7" ht="25.5" customHeight="1" x14ac:dyDescent="0.25">
      <c r="A42" s="35" t="s">
        <v>30</v>
      </c>
      <c r="B42" s="35" t="s">
        <v>117</v>
      </c>
      <c r="C42" s="34">
        <v>40</v>
      </c>
      <c r="D42" s="104">
        <v>12</v>
      </c>
      <c r="E42" s="49">
        <v>82</v>
      </c>
      <c r="F42" s="49">
        <v>34</v>
      </c>
      <c r="G42" s="49">
        <v>5</v>
      </c>
    </row>
    <row r="43" spans="1:7" ht="25.5" customHeight="1" x14ac:dyDescent="0.25">
      <c r="A43" s="35" t="s">
        <v>30</v>
      </c>
      <c r="B43" s="35" t="s">
        <v>118</v>
      </c>
      <c r="C43" s="34">
        <v>45</v>
      </c>
      <c r="D43" s="104">
        <v>13.5</v>
      </c>
      <c r="E43" s="49">
        <v>82</v>
      </c>
      <c r="F43" s="49">
        <v>36</v>
      </c>
      <c r="G43" s="49">
        <v>5</v>
      </c>
    </row>
    <row r="44" spans="1:7" ht="25.5" customHeight="1" x14ac:dyDescent="0.25">
      <c r="A44" s="35" t="s">
        <v>30</v>
      </c>
      <c r="B44" s="35" t="s">
        <v>119</v>
      </c>
      <c r="C44" s="34">
        <v>50</v>
      </c>
      <c r="D44" s="104">
        <v>14.9</v>
      </c>
      <c r="E44" s="49">
        <v>82</v>
      </c>
      <c r="F44" s="49">
        <v>38</v>
      </c>
      <c r="G44" s="49">
        <v>5</v>
      </c>
    </row>
    <row r="45" spans="1:7" ht="25.5" customHeight="1" x14ac:dyDescent="0.25">
      <c r="A45" s="35" t="s">
        <v>30</v>
      </c>
      <c r="B45" s="35" t="s">
        <v>120</v>
      </c>
      <c r="C45" s="34">
        <v>60</v>
      </c>
      <c r="D45" s="104">
        <v>18</v>
      </c>
      <c r="E45" s="49">
        <v>82</v>
      </c>
      <c r="F45" s="49">
        <v>43</v>
      </c>
      <c r="G45" s="49">
        <v>5</v>
      </c>
    </row>
    <row r="46" spans="1:7" ht="25.5" customHeight="1" x14ac:dyDescent="0.25">
      <c r="A46" s="35" t="s">
        <v>30</v>
      </c>
      <c r="B46" s="35" t="s">
        <v>121</v>
      </c>
      <c r="C46" s="34">
        <v>65</v>
      </c>
      <c r="D46" s="104">
        <v>19.5</v>
      </c>
      <c r="E46" s="49">
        <v>82</v>
      </c>
      <c r="F46" s="49">
        <v>45</v>
      </c>
      <c r="G46" s="49">
        <v>5</v>
      </c>
    </row>
    <row r="47" spans="1:7" ht="25.5" customHeight="1" x14ac:dyDescent="0.25">
      <c r="A47" s="35" t="s">
        <v>30</v>
      </c>
      <c r="B47" s="35" t="s">
        <v>122</v>
      </c>
      <c r="C47" s="34">
        <v>70</v>
      </c>
      <c r="D47" s="104">
        <v>20.9</v>
      </c>
      <c r="E47" s="49">
        <v>81</v>
      </c>
      <c r="F47" s="49">
        <v>47</v>
      </c>
      <c r="G47" s="49">
        <v>5</v>
      </c>
    </row>
    <row r="48" spans="1:7" ht="25.5" customHeight="1" x14ac:dyDescent="0.25">
      <c r="A48" s="35" t="s">
        <v>30</v>
      </c>
      <c r="B48" s="35" t="s">
        <v>123</v>
      </c>
      <c r="C48" s="34" t="s">
        <v>116</v>
      </c>
      <c r="D48" s="104">
        <v>9.8000000000000007</v>
      </c>
      <c r="E48" s="49">
        <v>81</v>
      </c>
      <c r="F48" s="49">
        <v>49</v>
      </c>
      <c r="G48" s="49">
        <v>1</v>
      </c>
    </row>
    <row r="49" spans="1:7" ht="25.5" customHeight="1" x14ac:dyDescent="0.25">
      <c r="A49" s="35" t="s">
        <v>30</v>
      </c>
      <c r="B49" s="35" t="s">
        <v>124</v>
      </c>
      <c r="C49" s="34">
        <v>70</v>
      </c>
      <c r="D49" s="104">
        <v>20.9</v>
      </c>
      <c r="E49" s="49">
        <v>83</v>
      </c>
      <c r="F49" s="49">
        <v>47</v>
      </c>
      <c r="G49" s="49">
        <v>1</v>
      </c>
    </row>
    <row r="50" spans="1:7" ht="25.5" customHeight="1" x14ac:dyDescent="0.25">
      <c r="A50" s="35" t="s">
        <v>30</v>
      </c>
      <c r="B50" s="35" t="s">
        <v>125</v>
      </c>
      <c r="C50" s="34">
        <v>65</v>
      </c>
      <c r="D50" s="104">
        <v>19.5</v>
      </c>
      <c r="E50" s="49">
        <v>83</v>
      </c>
      <c r="F50" s="49">
        <v>45</v>
      </c>
      <c r="G50" s="49">
        <v>1</v>
      </c>
    </row>
    <row r="51" spans="1:7" ht="25.5" customHeight="1" x14ac:dyDescent="0.25">
      <c r="A51" s="35" t="s">
        <v>30</v>
      </c>
      <c r="B51" s="35" t="s">
        <v>126</v>
      </c>
      <c r="C51" s="34">
        <v>60</v>
      </c>
      <c r="D51" s="104">
        <v>18</v>
      </c>
      <c r="E51" s="49">
        <v>83</v>
      </c>
      <c r="F51" s="49">
        <v>43</v>
      </c>
      <c r="G51" s="49">
        <v>1</v>
      </c>
    </row>
    <row r="52" spans="1:7" ht="25.5" customHeight="1" x14ac:dyDescent="0.25">
      <c r="A52" s="35" t="s">
        <v>30</v>
      </c>
      <c r="B52" s="35" t="s">
        <v>127</v>
      </c>
      <c r="C52" s="34">
        <v>50</v>
      </c>
      <c r="D52" s="104">
        <v>14.9</v>
      </c>
      <c r="E52" s="49">
        <v>83</v>
      </c>
      <c r="F52" s="49">
        <v>38</v>
      </c>
      <c r="G52" s="49">
        <v>1</v>
      </c>
    </row>
    <row r="53" spans="1:7" ht="25.5" customHeight="1" x14ac:dyDescent="0.25">
      <c r="A53" s="35" t="s">
        <v>30</v>
      </c>
      <c r="B53" s="35" t="s">
        <v>128</v>
      </c>
      <c r="C53" s="34">
        <v>45</v>
      </c>
      <c r="D53" s="104">
        <v>13.5</v>
      </c>
      <c r="E53" s="49">
        <v>83</v>
      </c>
      <c r="F53" s="49">
        <v>36</v>
      </c>
      <c r="G53" s="49">
        <v>1</v>
      </c>
    </row>
    <row r="54" spans="1:7" ht="25.5" customHeight="1" x14ac:dyDescent="0.25">
      <c r="A54" s="35" t="s">
        <v>30</v>
      </c>
      <c r="B54" s="35" t="s">
        <v>129</v>
      </c>
      <c r="C54" s="34">
        <v>40</v>
      </c>
      <c r="D54" s="104">
        <v>12</v>
      </c>
      <c r="E54" s="49">
        <v>82</v>
      </c>
      <c r="F54" s="49">
        <v>34</v>
      </c>
      <c r="G54" s="49">
        <v>1</v>
      </c>
    </row>
    <row r="55" spans="1:7" ht="25.5" customHeight="1" x14ac:dyDescent="0.25">
      <c r="A55" s="35" t="s">
        <v>30</v>
      </c>
      <c r="B55" s="35" t="s">
        <v>123</v>
      </c>
      <c r="C55" s="34">
        <v>30</v>
      </c>
      <c r="D55" s="104">
        <v>9</v>
      </c>
      <c r="E55" s="49">
        <v>80</v>
      </c>
      <c r="F55" s="49">
        <v>54</v>
      </c>
      <c r="G55" s="49">
        <v>1</v>
      </c>
    </row>
    <row r="56" spans="1:7" ht="25.5" customHeight="1" x14ac:dyDescent="0.25">
      <c r="A56" s="35" t="s">
        <v>30</v>
      </c>
      <c r="B56" s="35" t="s">
        <v>130</v>
      </c>
      <c r="C56" s="34">
        <v>20</v>
      </c>
      <c r="D56" s="104">
        <v>6</v>
      </c>
      <c r="E56" s="49">
        <v>78</v>
      </c>
      <c r="F56" s="49">
        <v>74</v>
      </c>
      <c r="G56" s="49">
        <v>2</v>
      </c>
    </row>
    <row r="57" spans="1:7" ht="25.5" customHeight="1" x14ac:dyDescent="0.25">
      <c r="A57" s="35" t="s">
        <v>206</v>
      </c>
      <c r="B57" s="35" t="s">
        <v>455</v>
      </c>
      <c r="C57" s="34">
        <v>23.9</v>
      </c>
      <c r="D57" s="104">
        <v>7.3</v>
      </c>
      <c r="E57" s="34">
        <v>80</v>
      </c>
      <c r="F57" s="34">
        <v>19</v>
      </c>
      <c r="G57" s="34">
        <v>1</v>
      </c>
    </row>
    <row r="58" spans="1:7" ht="25.5" customHeight="1" x14ac:dyDescent="0.25">
      <c r="A58" s="35" t="s">
        <v>206</v>
      </c>
      <c r="B58" s="35" t="s">
        <v>456</v>
      </c>
      <c r="C58" s="34">
        <v>30.2</v>
      </c>
      <c r="D58" s="104">
        <v>8.3000000000000007</v>
      </c>
      <c r="E58" s="34">
        <v>79</v>
      </c>
      <c r="F58" s="34">
        <v>19</v>
      </c>
      <c r="G58" s="34">
        <v>1</v>
      </c>
    </row>
    <row r="59" spans="1:7" ht="25.5" customHeight="1" x14ac:dyDescent="0.25">
      <c r="A59" s="35" t="s">
        <v>206</v>
      </c>
      <c r="B59" s="35" t="s">
        <v>457</v>
      </c>
      <c r="C59" s="34">
        <v>40</v>
      </c>
      <c r="D59" s="104">
        <v>12</v>
      </c>
      <c r="E59" s="34">
        <v>80</v>
      </c>
      <c r="F59" s="34">
        <v>15</v>
      </c>
      <c r="G59" s="34">
        <v>1</v>
      </c>
    </row>
    <row r="60" spans="1:7" ht="25.5" customHeight="1" x14ac:dyDescent="0.25">
      <c r="A60" s="35" t="s">
        <v>206</v>
      </c>
      <c r="B60" s="35" t="s">
        <v>458</v>
      </c>
      <c r="C60" s="34">
        <v>49</v>
      </c>
      <c r="D60" s="104">
        <v>14.7</v>
      </c>
      <c r="E60" s="34">
        <v>81</v>
      </c>
      <c r="F60" s="34">
        <v>11</v>
      </c>
      <c r="G60" s="34">
        <v>2</v>
      </c>
    </row>
    <row r="61" spans="1:7" ht="25.5" customHeight="1" x14ac:dyDescent="0.25">
      <c r="A61" s="35" t="s">
        <v>206</v>
      </c>
      <c r="B61" s="35" t="s">
        <v>459</v>
      </c>
      <c r="C61" s="34">
        <v>62.2</v>
      </c>
      <c r="D61" s="104">
        <v>17.7</v>
      </c>
      <c r="E61" s="34">
        <v>82</v>
      </c>
      <c r="F61" s="34">
        <v>7</v>
      </c>
      <c r="G61" s="34">
        <v>2</v>
      </c>
    </row>
    <row r="62" spans="1:7" ht="25.5" customHeight="1" x14ac:dyDescent="0.25">
      <c r="A62" s="35" t="s">
        <v>206</v>
      </c>
      <c r="B62" s="35" t="s">
        <v>460</v>
      </c>
      <c r="C62" s="34">
        <v>72</v>
      </c>
      <c r="D62" s="104">
        <v>21.6</v>
      </c>
      <c r="E62" s="34">
        <v>82</v>
      </c>
      <c r="F62" s="34">
        <v>15</v>
      </c>
      <c r="G62" s="34">
        <v>8</v>
      </c>
    </row>
    <row r="63" spans="1:7" ht="25.5" customHeight="1" x14ac:dyDescent="0.25">
      <c r="A63" s="35" t="s">
        <v>206</v>
      </c>
      <c r="B63" s="35" t="s">
        <v>461</v>
      </c>
      <c r="C63" s="34">
        <v>83</v>
      </c>
      <c r="D63" s="104">
        <v>24.9</v>
      </c>
      <c r="E63" s="34">
        <v>82</v>
      </c>
      <c r="F63" s="34">
        <v>12</v>
      </c>
      <c r="G63" s="34">
        <v>13</v>
      </c>
    </row>
    <row r="64" spans="1:7" ht="25.5" customHeight="1" x14ac:dyDescent="0.25">
      <c r="A64" s="35" t="s">
        <v>206</v>
      </c>
      <c r="B64" s="35" t="s">
        <v>462</v>
      </c>
      <c r="C64" s="34">
        <v>99</v>
      </c>
      <c r="D64" s="104">
        <v>29.7</v>
      </c>
      <c r="E64" s="34">
        <v>82</v>
      </c>
      <c r="F64" s="34">
        <v>32</v>
      </c>
      <c r="G64" s="34">
        <v>19</v>
      </c>
    </row>
    <row r="65" spans="1:7" ht="25.5" customHeight="1" x14ac:dyDescent="0.25">
      <c r="A65" s="35" t="s">
        <v>206</v>
      </c>
      <c r="B65" s="35" t="s">
        <v>463</v>
      </c>
      <c r="C65" s="34">
        <v>103</v>
      </c>
      <c r="D65" s="104">
        <v>30</v>
      </c>
      <c r="E65" s="34">
        <v>82</v>
      </c>
      <c r="F65" s="34">
        <v>32</v>
      </c>
      <c r="G65" s="34">
        <v>19</v>
      </c>
    </row>
  </sheetData>
  <autoFilter ref="A4:G4" xr:uid="{A0FC62E5-07DC-4F5B-BC98-8A3333606704}">
    <sortState ref="A5:G56">
      <sortCondition ref="A4"/>
    </sortState>
  </autoFilter>
  <mergeCells count="1">
    <mergeCell ref="A2:G2"/>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01C1-F2E8-4A30-B9AE-9DC85E019AF8}">
  <sheetPr>
    <pageSetUpPr fitToPage="1"/>
  </sheetPr>
  <dimension ref="A2:O40"/>
  <sheetViews>
    <sheetView zoomScale="80" zoomScaleNormal="80" workbookViewId="0">
      <pane ySplit="5" topLeftCell="A6" activePane="bottomLeft" state="frozen"/>
      <selection pane="bottomLeft" activeCell="J9" sqref="J9"/>
    </sheetView>
  </sheetViews>
  <sheetFormatPr defaultRowHeight="15" x14ac:dyDescent="0.25"/>
  <cols>
    <col min="1" max="1" width="29.7109375" style="18" customWidth="1"/>
    <col min="2" max="2" width="32" style="18" customWidth="1"/>
    <col min="3" max="3" width="17.7109375" style="18" customWidth="1"/>
    <col min="4" max="4" width="19.28515625" style="18" customWidth="1"/>
    <col min="5" max="5" width="17.42578125" style="25" customWidth="1"/>
    <col min="6" max="6" width="18.140625" style="25" customWidth="1"/>
    <col min="7" max="7" width="22" style="25" customWidth="1"/>
    <col min="8" max="8" width="13.7109375" style="21" customWidth="1"/>
    <col min="9" max="11" width="18.7109375" style="18" customWidth="1"/>
    <col min="12" max="12" width="16" style="18" customWidth="1"/>
    <col min="13" max="15" width="9.140625" style="18"/>
    <col min="16" max="16" width="20.85546875" style="18" customWidth="1"/>
    <col min="17" max="16384" width="9.140625" style="18"/>
  </cols>
  <sheetData>
    <row r="2" spans="1:15" ht="26.25" customHeight="1" x14ac:dyDescent="0.25">
      <c r="A2" s="152" t="s">
        <v>23</v>
      </c>
      <c r="B2" s="152"/>
      <c r="C2" s="152"/>
      <c r="D2" s="152"/>
      <c r="E2" s="152"/>
      <c r="F2" s="152"/>
      <c r="G2" s="152"/>
      <c r="H2" s="152"/>
      <c r="I2" s="16"/>
      <c r="J2" s="16"/>
      <c r="K2" s="16"/>
      <c r="L2" s="16"/>
      <c r="M2" s="15"/>
      <c r="N2" s="15"/>
      <c r="O2" s="14"/>
    </row>
    <row r="3" spans="1:15" ht="45.75" customHeight="1" x14ac:dyDescent="0.25">
      <c r="A3" s="161" t="s">
        <v>10</v>
      </c>
      <c r="B3" s="162"/>
      <c r="C3" s="162"/>
      <c r="D3" s="162"/>
      <c r="E3" s="162"/>
      <c r="F3" s="162"/>
      <c r="G3" s="162"/>
      <c r="H3" s="162"/>
      <c r="I3" s="16"/>
      <c r="J3" s="16"/>
      <c r="K3" s="16"/>
      <c r="L3" s="16"/>
      <c r="M3" s="15"/>
      <c r="N3" s="15"/>
      <c r="O3" s="14"/>
    </row>
    <row r="4" spans="1:15" x14ac:dyDescent="0.25">
      <c r="C4" s="164" t="s">
        <v>22</v>
      </c>
      <c r="D4" s="164"/>
      <c r="E4" s="164"/>
      <c r="F4" s="164"/>
      <c r="G4" s="164"/>
      <c r="H4" s="164"/>
    </row>
    <row r="5" spans="1:15" ht="70.5" customHeight="1" x14ac:dyDescent="0.25">
      <c r="A5" s="19" t="s">
        <v>0</v>
      </c>
      <c r="B5" s="19" t="s">
        <v>1</v>
      </c>
      <c r="C5" s="19" t="s">
        <v>5</v>
      </c>
      <c r="D5" s="19" t="s">
        <v>25</v>
      </c>
      <c r="E5" s="19" t="s">
        <v>17</v>
      </c>
      <c r="F5" s="19" t="s">
        <v>11</v>
      </c>
      <c r="G5" s="19" t="s">
        <v>12</v>
      </c>
      <c r="H5" s="22" t="s">
        <v>13</v>
      </c>
    </row>
    <row r="6" spans="1:15" ht="30" x14ac:dyDescent="0.25">
      <c r="A6" s="42" t="s">
        <v>177</v>
      </c>
      <c r="B6" s="71" t="s">
        <v>300</v>
      </c>
      <c r="C6" s="70" t="s">
        <v>301</v>
      </c>
      <c r="D6" s="72"/>
      <c r="E6" s="70" t="s">
        <v>286</v>
      </c>
      <c r="F6" s="70" t="s">
        <v>302</v>
      </c>
      <c r="G6" s="72" t="s">
        <v>303</v>
      </c>
      <c r="H6" s="73">
        <v>733.5</v>
      </c>
      <c r="I6" s="23"/>
    </row>
    <row r="7" spans="1:15" ht="30" x14ac:dyDescent="0.25">
      <c r="A7" s="42" t="s">
        <v>177</v>
      </c>
      <c r="B7" s="71" t="s">
        <v>304</v>
      </c>
      <c r="C7" s="70" t="s">
        <v>305</v>
      </c>
      <c r="D7" s="72"/>
      <c r="E7" s="70" t="s">
        <v>161</v>
      </c>
      <c r="F7" s="70" t="s">
        <v>306</v>
      </c>
      <c r="G7" s="72" t="s">
        <v>307</v>
      </c>
      <c r="H7" s="73">
        <v>1003.5</v>
      </c>
      <c r="I7" s="23"/>
    </row>
    <row r="8" spans="1:15" ht="30" x14ac:dyDescent="0.25">
      <c r="A8" s="42" t="s">
        <v>177</v>
      </c>
      <c r="B8" s="71" t="s">
        <v>308</v>
      </c>
      <c r="C8" s="70" t="s">
        <v>309</v>
      </c>
      <c r="D8" s="72"/>
      <c r="E8" s="70" t="s">
        <v>161</v>
      </c>
      <c r="F8" s="70" t="s">
        <v>310</v>
      </c>
      <c r="G8" s="72" t="s">
        <v>307</v>
      </c>
      <c r="H8" s="73">
        <v>1228.5</v>
      </c>
      <c r="I8" s="23"/>
    </row>
    <row r="9" spans="1:15" ht="30" x14ac:dyDescent="0.25">
      <c r="A9" s="42" t="s">
        <v>211</v>
      </c>
      <c r="B9" s="71" t="s">
        <v>414</v>
      </c>
      <c r="C9" s="70" t="s">
        <v>415</v>
      </c>
      <c r="D9" s="72" t="s">
        <v>416</v>
      </c>
      <c r="E9" s="70" t="s">
        <v>417</v>
      </c>
      <c r="F9" s="70" t="s">
        <v>418</v>
      </c>
      <c r="G9" s="72" t="s">
        <v>419</v>
      </c>
      <c r="H9" s="73">
        <v>779</v>
      </c>
      <c r="I9" s="23"/>
    </row>
    <row r="10" spans="1:15" ht="30" x14ac:dyDescent="0.25">
      <c r="A10" s="42" t="s">
        <v>211</v>
      </c>
      <c r="B10" s="71" t="s">
        <v>420</v>
      </c>
      <c r="C10" s="70" t="s">
        <v>305</v>
      </c>
      <c r="D10" s="72" t="s">
        <v>421</v>
      </c>
      <c r="E10" s="70" t="s">
        <v>286</v>
      </c>
      <c r="F10" s="70" t="s">
        <v>422</v>
      </c>
      <c r="G10" s="72" t="s">
        <v>423</v>
      </c>
      <c r="H10" s="73">
        <v>1004</v>
      </c>
      <c r="I10" s="23"/>
    </row>
    <row r="11" spans="1:15" x14ac:dyDescent="0.25">
      <c r="A11" s="42" t="s">
        <v>211</v>
      </c>
      <c r="B11" s="71" t="s">
        <v>424</v>
      </c>
      <c r="C11" s="70" t="s">
        <v>309</v>
      </c>
      <c r="D11" s="72" t="s">
        <v>425</v>
      </c>
      <c r="E11" s="70" t="s">
        <v>426</v>
      </c>
      <c r="F11" s="70" t="s">
        <v>427</v>
      </c>
      <c r="G11" s="72" t="s">
        <v>423</v>
      </c>
      <c r="H11" s="73">
        <v>1229</v>
      </c>
      <c r="I11" s="23"/>
    </row>
    <row r="12" spans="1:15" s="95" customFormat="1" x14ac:dyDescent="0.25">
      <c r="A12" s="35" t="s">
        <v>521</v>
      </c>
      <c r="B12" s="35" t="s">
        <v>522</v>
      </c>
      <c r="C12" s="116" t="s">
        <v>523</v>
      </c>
      <c r="D12" s="116" t="s">
        <v>524</v>
      </c>
      <c r="E12" s="116" t="s">
        <v>286</v>
      </c>
      <c r="F12" s="116" t="s">
        <v>525</v>
      </c>
      <c r="G12" s="116">
        <v>23</v>
      </c>
      <c r="H12" s="116" t="s">
        <v>526</v>
      </c>
      <c r="I12" s="23"/>
    </row>
    <row r="13" spans="1:15" s="95" customFormat="1" x14ac:dyDescent="0.25">
      <c r="A13" s="35" t="s">
        <v>521</v>
      </c>
      <c r="B13" s="35" t="s">
        <v>527</v>
      </c>
      <c r="C13" s="116" t="s">
        <v>528</v>
      </c>
      <c r="D13" s="116" t="s">
        <v>529</v>
      </c>
      <c r="E13" s="116" t="s">
        <v>286</v>
      </c>
      <c r="F13" s="116" t="s">
        <v>530</v>
      </c>
      <c r="G13" s="116">
        <v>16</v>
      </c>
      <c r="H13" s="116">
        <v>1049</v>
      </c>
      <c r="I13" s="23"/>
    </row>
    <row r="14" spans="1:15" s="95" customFormat="1" x14ac:dyDescent="0.25">
      <c r="A14" s="45" t="s">
        <v>521</v>
      </c>
      <c r="B14" s="35" t="s">
        <v>531</v>
      </c>
      <c r="C14" s="116" t="s">
        <v>532</v>
      </c>
      <c r="D14" s="116" t="s">
        <v>533</v>
      </c>
      <c r="E14" s="116" t="s">
        <v>426</v>
      </c>
      <c r="F14" s="116" t="s">
        <v>534</v>
      </c>
      <c r="G14" s="116">
        <v>16</v>
      </c>
      <c r="H14" s="116">
        <v>1341</v>
      </c>
      <c r="I14" s="23"/>
    </row>
    <row r="15" spans="1:15" x14ac:dyDescent="0.25">
      <c r="A15" s="42" t="s">
        <v>189</v>
      </c>
      <c r="B15" s="71" t="s">
        <v>311</v>
      </c>
      <c r="C15" s="70" t="s">
        <v>312</v>
      </c>
      <c r="D15" s="72" t="s">
        <v>313</v>
      </c>
      <c r="E15" s="70" t="s">
        <v>286</v>
      </c>
      <c r="F15" s="70" t="s">
        <v>314</v>
      </c>
      <c r="G15" s="72" t="s">
        <v>315</v>
      </c>
      <c r="H15" s="73">
        <v>1003.5</v>
      </c>
      <c r="I15" s="23"/>
    </row>
    <row r="16" spans="1:15" ht="30" x14ac:dyDescent="0.25">
      <c r="A16" s="42" t="s">
        <v>189</v>
      </c>
      <c r="B16" s="71" t="s">
        <v>316</v>
      </c>
      <c r="C16" s="70" t="s">
        <v>317</v>
      </c>
      <c r="D16" s="72" t="s">
        <v>318</v>
      </c>
      <c r="E16" s="70" t="s">
        <v>286</v>
      </c>
      <c r="F16" s="70" t="s">
        <v>319</v>
      </c>
      <c r="G16" s="72" t="s">
        <v>320</v>
      </c>
      <c r="H16" s="73">
        <v>1183.5</v>
      </c>
      <c r="I16" s="23"/>
    </row>
    <row r="17" spans="1:9" ht="30" x14ac:dyDescent="0.25">
      <c r="A17" s="42" t="s">
        <v>189</v>
      </c>
      <c r="B17" s="71" t="s">
        <v>321</v>
      </c>
      <c r="C17" s="70" t="s">
        <v>322</v>
      </c>
      <c r="D17" s="72" t="s">
        <v>323</v>
      </c>
      <c r="E17" s="70" t="s">
        <v>286</v>
      </c>
      <c r="F17" s="70" t="s">
        <v>324</v>
      </c>
      <c r="G17" s="72" t="s">
        <v>303</v>
      </c>
      <c r="H17" s="73">
        <v>1273.5</v>
      </c>
      <c r="I17" s="23"/>
    </row>
    <row r="18" spans="1:9" ht="30" x14ac:dyDescent="0.25">
      <c r="A18" s="42" t="s">
        <v>189</v>
      </c>
      <c r="B18" s="71" t="s">
        <v>325</v>
      </c>
      <c r="C18" s="70" t="s">
        <v>326</v>
      </c>
      <c r="D18" s="72" t="s">
        <v>327</v>
      </c>
      <c r="E18" s="70" t="s">
        <v>286</v>
      </c>
      <c r="F18" s="70" t="s">
        <v>328</v>
      </c>
      <c r="G18" s="72" t="s">
        <v>329</v>
      </c>
      <c r="H18" s="73">
        <v>1453.5</v>
      </c>
      <c r="I18" s="23"/>
    </row>
    <row r="19" spans="1:9" ht="30" x14ac:dyDescent="0.25">
      <c r="A19" s="42" t="s">
        <v>189</v>
      </c>
      <c r="B19" s="71" t="s">
        <v>284</v>
      </c>
      <c r="C19" s="70">
        <v>45</v>
      </c>
      <c r="D19" s="72" t="s">
        <v>285</v>
      </c>
      <c r="E19" s="70" t="s">
        <v>286</v>
      </c>
      <c r="F19" s="70" t="s">
        <v>287</v>
      </c>
      <c r="G19" s="72" t="s">
        <v>288</v>
      </c>
      <c r="H19" s="73">
        <v>1903.5</v>
      </c>
      <c r="I19" s="23"/>
    </row>
    <row r="20" spans="1:9" x14ac:dyDescent="0.25">
      <c r="A20" s="42" t="s">
        <v>354</v>
      </c>
      <c r="B20" s="71" t="s">
        <v>432</v>
      </c>
      <c r="C20" s="70" t="s">
        <v>433</v>
      </c>
      <c r="D20" s="72"/>
      <c r="E20" s="70" t="s">
        <v>434</v>
      </c>
      <c r="F20" s="70" t="s">
        <v>435</v>
      </c>
      <c r="G20" s="72" t="s">
        <v>436</v>
      </c>
      <c r="H20" s="73">
        <f>22*45*(1-2.7/22)</f>
        <v>868.49999999999989</v>
      </c>
      <c r="I20" s="23"/>
    </row>
    <row r="21" spans="1:9" x14ac:dyDescent="0.25">
      <c r="A21" s="42" t="s">
        <v>354</v>
      </c>
      <c r="B21" s="71" t="s">
        <v>437</v>
      </c>
      <c r="C21" s="70" t="s">
        <v>438</v>
      </c>
      <c r="D21" s="72"/>
      <c r="E21" s="70" t="s">
        <v>434</v>
      </c>
      <c r="F21" s="70" t="s">
        <v>435</v>
      </c>
      <c r="G21" s="72" t="s">
        <v>436</v>
      </c>
      <c r="H21" s="73">
        <f>28*45*(1-2.7/28)</f>
        <v>1138.5</v>
      </c>
      <c r="I21" s="23"/>
    </row>
    <row r="22" spans="1:9" x14ac:dyDescent="0.25">
      <c r="A22" s="42" t="s">
        <v>354</v>
      </c>
      <c r="B22" s="71" t="s">
        <v>439</v>
      </c>
      <c r="C22" s="70" t="s">
        <v>440</v>
      </c>
      <c r="D22" s="72"/>
      <c r="E22" s="70" t="s">
        <v>161</v>
      </c>
      <c r="F22" s="70" t="s">
        <v>435</v>
      </c>
      <c r="G22" s="72" t="s">
        <v>436</v>
      </c>
      <c r="H22" s="73">
        <f>34*45*(1-2.7/34)</f>
        <v>1408.5</v>
      </c>
      <c r="I22" s="23"/>
    </row>
    <row r="23" spans="1:9" x14ac:dyDescent="0.25">
      <c r="A23" s="42" t="s">
        <v>354</v>
      </c>
      <c r="B23" s="71" t="s">
        <v>441</v>
      </c>
      <c r="C23" s="70" t="s">
        <v>442</v>
      </c>
      <c r="D23" s="72"/>
      <c r="E23" s="70" t="s">
        <v>155</v>
      </c>
      <c r="F23" s="70" t="s">
        <v>435</v>
      </c>
      <c r="G23" s="72" t="s">
        <v>436</v>
      </c>
      <c r="H23" s="73">
        <f>40*45*(1-2.7/40)</f>
        <v>1678.5</v>
      </c>
      <c r="I23" s="23"/>
    </row>
    <row r="24" spans="1:9" x14ac:dyDescent="0.25">
      <c r="A24" s="42" t="s">
        <v>354</v>
      </c>
      <c r="B24" s="71" t="s">
        <v>443</v>
      </c>
      <c r="C24" s="70" t="s">
        <v>444</v>
      </c>
      <c r="D24" s="72"/>
      <c r="E24" s="70" t="s">
        <v>286</v>
      </c>
      <c r="F24" s="70" t="s">
        <v>435</v>
      </c>
      <c r="G24" s="72" t="s">
        <v>436</v>
      </c>
      <c r="H24" s="73">
        <f>15*45*(1-2.7/15)</f>
        <v>553.5</v>
      </c>
      <c r="I24" s="23"/>
    </row>
    <row r="25" spans="1:9" x14ac:dyDescent="0.25">
      <c r="A25" s="42" t="s">
        <v>354</v>
      </c>
      <c r="B25" s="71" t="s">
        <v>445</v>
      </c>
      <c r="C25" s="70" t="s">
        <v>415</v>
      </c>
      <c r="D25" s="72"/>
      <c r="E25" s="70" t="s">
        <v>286</v>
      </c>
      <c r="F25" s="70" t="s">
        <v>435</v>
      </c>
      <c r="G25" s="72" t="s">
        <v>436</v>
      </c>
      <c r="H25" s="73">
        <f>20*45*(1-2.7/20)</f>
        <v>778.5</v>
      </c>
      <c r="I25" s="23"/>
    </row>
    <row r="26" spans="1:9" s="95" customFormat="1" x14ac:dyDescent="0.25">
      <c r="A26" s="112" t="s">
        <v>219</v>
      </c>
      <c r="B26" s="112" t="s">
        <v>509</v>
      </c>
      <c r="C26" s="113" t="s">
        <v>415</v>
      </c>
      <c r="D26" s="113">
        <v>8</v>
      </c>
      <c r="E26" s="113" t="s">
        <v>510</v>
      </c>
      <c r="F26" s="113" t="s">
        <v>511</v>
      </c>
      <c r="G26" s="114" t="s">
        <v>519</v>
      </c>
      <c r="H26" s="73">
        <f>20*45*(1-2.7/20)</f>
        <v>778.5</v>
      </c>
      <c r="I26" s="23"/>
    </row>
    <row r="27" spans="1:9" s="95" customFormat="1" x14ac:dyDescent="0.25">
      <c r="A27" s="112" t="s">
        <v>219</v>
      </c>
      <c r="B27" s="112" t="s">
        <v>512</v>
      </c>
      <c r="C27" s="113" t="s">
        <v>513</v>
      </c>
      <c r="D27" s="113">
        <v>12</v>
      </c>
      <c r="E27" s="113" t="s">
        <v>514</v>
      </c>
      <c r="F27" s="113" t="s">
        <v>515</v>
      </c>
      <c r="G27" s="114" t="s">
        <v>520</v>
      </c>
      <c r="H27" s="73">
        <f>30*45*(1-2.7/30)</f>
        <v>1228.5</v>
      </c>
      <c r="I27" s="23"/>
    </row>
    <row r="28" spans="1:9" s="95" customFormat="1" x14ac:dyDescent="0.25">
      <c r="A28" s="112" t="s">
        <v>219</v>
      </c>
      <c r="B28" s="112" t="s">
        <v>516</v>
      </c>
      <c r="C28" s="113" t="s">
        <v>517</v>
      </c>
      <c r="D28" s="113">
        <v>12</v>
      </c>
      <c r="E28" s="113" t="s">
        <v>518</v>
      </c>
      <c r="F28" s="113" t="s">
        <v>515</v>
      </c>
      <c r="G28" s="114" t="s">
        <v>520</v>
      </c>
      <c r="H28" s="73">
        <f>40*45*(1-2.7/40)</f>
        <v>1678.5</v>
      </c>
      <c r="I28" s="23"/>
    </row>
    <row r="29" spans="1:9" ht="30" x14ac:dyDescent="0.25">
      <c r="A29" s="42" t="s">
        <v>30</v>
      </c>
      <c r="B29" s="71" t="s">
        <v>152</v>
      </c>
      <c r="C29" s="70" t="s">
        <v>153</v>
      </c>
      <c r="D29" s="72" t="s">
        <v>154</v>
      </c>
      <c r="E29" s="70" t="s">
        <v>155</v>
      </c>
      <c r="F29" s="70" t="s">
        <v>156</v>
      </c>
      <c r="G29" s="72" t="s">
        <v>157</v>
      </c>
      <c r="H29" s="73">
        <v>688.5</v>
      </c>
      <c r="I29" s="12"/>
    </row>
    <row r="30" spans="1:9" ht="30" x14ac:dyDescent="0.25">
      <c r="A30" s="42" t="s">
        <v>30</v>
      </c>
      <c r="B30" s="71" t="s">
        <v>158</v>
      </c>
      <c r="C30" s="70" t="s">
        <v>159</v>
      </c>
      <c r="D30" s="72" t="s">
        <v>160</v>
      </c>
      <c r="E30" s="70" t="s">
        <v>161</v>
      </c>
      <c r="F30" s="70" t="s">
        <v>162</v>
      </c>
      <c r="G30" s="72" t="s">
        <v>163</v>
      </c>
      <c r="H30" s="73">
        <v>1138.5</v>
      </c>
      <c r="I30" s="12"/>
    </row>
    <row r="31" spans="1:9" ht="30" x14ac:dyDescent="0.25">
      <c r="A31" s="42" t="s">
        <v>30</v>
      </c>
      <c r="B31" s="71" t="s">
        <v>164</v>
      </c>
      <c r="C31" s="70" t="s">
        <v>165</v>
      </c>
      <c r="D31" s="72" t="s">
        <v>166</v>
      </c>
      <c r="E31" s="70" t="s">
        <v>161</v>
      </c>
      <c r="F31" s="70" t="s">
        <v>167</v>
      </c>
      <c r="G31" s="72" t="s">
        <v>168</v>
      </c>
      <c r="H31" s="73">
        <v>1318.5</v>
      </c>
      <c r="I31" s="12"/>
    </row>
    <row r="32" spans="1:9" ht="30" x14ac:dyDescent="0.25">
      <c r="A32" s="42" t="s">
        <v>30</v>
      </c>
      <c r="B32" s="71" t="s">
        <v>169</v>
      </c>
      <c r="C32" s="70" t="s">
        <v>170</v>
      </c>
      <c r="D32" s="72" t="s">
        <v>171</v>
      </c>
      <c r="E32" s="70" t="s">
        <v>161</v>
      </c>
      <c r="F32" s="70" t="s">
        <v>172</v>
      </c>
      <c r="G32" s="72" t="s">
        <v>168</v>
      </c>
      <c r="H32" s="73">
        <v>1588.5</v>
      </c>
      <c r="I32" s="12"/>
    </row>
    <row r="33" spans="1:9" ht="30" x14ac:dyDescent="0.25">
      <c r="A33" s="42" t="s">
        <v>30</v>
      </c>
      <c r="B33" s="71" t="s">
        <v>173</v>
      </c>
      <c r="C33" s="70" t="s">
        <v>153</v>
      </c>
      <c r="D33" s="72" t="s">
        <v>154</v>
      </c>
      <c r="E33" s="70" t="s">
        <v>155</v>
      </c>
      <c r="F33" s="70" t="s">
        <v>156</v>
      </c>
      <c r="G33" s="72" t="s">
        <v>157</v>
      </c>
      <c r="H33" s="73">
        <v>688.5</v>
      </c>
      <c r="I33" s="12"/>
    </row>
    <row r="34" spans="1:9" ht="30" x14ac:dyDescent="0.25">
      <c r="A34" s="42" t="s">
        <v>30</v>
      </c>
      <c r="B34" s="71" t="s">
        <v>174</v>
      </c>
      <c r="C34" s="70" t="s">
        <v>159</v>
      </c>
      <c r="D34" s="72" t="s">
        <v>160</v>
      </c>
      <c r="E34" s="70" t="s">
        <v>161</v>
      </c>
      <c r="F34" s="70" t="s">
        <v>162</v>
      </c>
      <c r="G34" s="72" t="s">
        <v>163</v>
      </c>
      <c r="H34" s="73">
        <v>1138.5</v>
      </c>
      <c r="I34" s="12"/>
    </row>
    <row r="35" spans="1:9" ht="30" x14ac:dyDescent="0.25">
      <c r="A35" s="42" t="s">
        <v>30</v>
      </c>
      <c r="B35" s="71" t="s">
        <v>175</v>
      </c>
      <c r="C35" s="70" t="s">
        <v>165</v>
      </c>
      <c r="D35" s="72" t="s">
        <v>166</v>
      </c>
      <c r="E35" s="70" t="s">
        <v>161</v>
      </c>
      <c r="F35" s="70" t="s">
        <v>167</v>
      </c>
      <c r="G35" s="72" t="s">
        <v>168</v>
      </c>
      <c r="H35" s="73">
        <v>1318.5</v>
      </c>
      <c r="I35" s="12"/>
    </row>
    <row r="36" spans="1:9" ht="30" x14ac:dyDescent="0.25">
      <c r="A36" s="42" t="s">
        <v>30</v>
      </c>
      <c r="B36" s="71" t="s">
        <v>176</v>
      </c>
      <c r="C36" s="70" t="s">
        <v>170</v>
      </c>
      <c r="D36" s="72" t="s">
        <v>171</v>
      </c>
      <c r="E36" s="70" t="s">
        <v>161</v>
      </c>
      <c r="F36" s="70" t="s">
        <v>172</v>
      </c>
      <c r="G36" s="72" t="s">
        <v>168</v>
      </c>
      <c r="H36" s="73">
        <v>1588.5</v>
      </c>
      <c r="I36" s="12"/>
    </row>
    <row r="37" spans="1:9" x14ac:dyDescent="0.25">
      <c r="A37" s="12"/>
      <c r="B37" s="12"/>
      <c r="C37" s="12"/>
      <c r="D37" s="12"/>
      <c r="E37" s="26"/>
      <c r="F37" s="26"/>
      <c r="G37" s="26"/>
      <c r="H37" s="23"/>
    </row>
    <row r="38" spans="1:9" x14ac:dyDescent="0.25">
      <c r="A38" s="12"/>
      <c r="B38" s="12"/>
      <c r="C38" s="12"/>
      <c r="D38" s="12"/>
      <c r="E38" s="26"/>
      <c r="F38" s="26"/>
      <c r="G38" s="26"/>
      <c r="H38" s="23"/>
    </row>
    <row r="39" spans="1:9" x14ac:dyDescent="0.25">
      <c r="A39" s="12"/>
      <c r="B39" s="12"/>
      <c r="C39" s="12"/>
      <c r="D39" s="12"/>
      <c r="E39" s="26"/>
      <c r="F39" s="26"/>
      <c r="G39" s="26"/>
      <c r="H39" s="23"/>
    </row>
    <row r="40" spans="1:9" x14ac:dyDescent="0.25">
      <c r="A40" s="12"/>
      <c r="B40" s="12"/>
      <c r="C40" s="12"/>
      <c r="D40" s="12"/>
      <c r="E40" s="26"/>
      <c r="F40" s="26"/>
      <c r="G40" s="26"/>
      <c r="H40" s="23"/>
    </row>
  </sheetData>
  <autoFilter ref="A5:H5" xr:uid="{CA8FA137-BC31-4265-8DAD-D129443C0400}">
    <sortState ref="A6:H36">
      <sortCondition ref="A5"/>
    </sortState>
  </autoFilter>
  <mergeCells count="3">
    <mergeCell ref="A2:H2"/>
    <mergeCell ref="A3:H3"/>
    <mergeCell ref="C4:H4"/>
  </mergeCells>
  <pageMargins left="0.98425196850393704" right="0.23622047244094491" top="0.74803149606299213" bottom="0.74803149606299213" header="0.31496062992125984" footer="0.31496062992125984"/>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7"/>
  <sheetViews>
    <sheetView zoomScale="80" zoomScaleNormal="80" workbookViewId="0">
      <pane ySplit="4" topLeftCell="A14" activePane="bottomLeft" state="frozen"/>
      <selection pane="bottomLeft" activeCell="N32" sqref="N32"/>
    </sheetView>
  </sheetViews>
  <sheetFormatPr defaultRowHeight="15" x14ac:dyDescent="0.25"/>
  <cols>
    <col min="1" max="1" width="29.28515625" customWidth="1"/>
    <col min="2" max="2" width="33.7109375" customWidth="1"/>
    <col min="3" max="3" width="18.5703125" customWidth="1"/>
    <col min="4" max="4" width="18.5703125" style="28" customWidth="1"/>
    <col min="5" max="5" width="15.140625" style="29" customWidth="1"/>
    <col min="6" max="6" width="18.5703125" style="29" customWidth="1"/>
  </cols>
  <sheetData>
    <row r="1" spans="1:6" s="5" customFormat="1" ht="15" customHeight="1" x14ac:dyDescent="0.25">
      <c r="A1" s="10"/>
      <c r="B1" s="10"/>
      <c r="C1" s="10"/>
      <c r="D1" s="28"/>
      <c r="E1" s="29"/>
      <c r="F1" s="29"/>
    </row>
    <row r="2" spans="1:6" s="5" customFormat="1" ht="33" customHeight="1" x14ac:dyDescent="0.25">
      <c r="A2" s="152" t="s">
        <v>9</v>
      </c>
      <c r="B2" s="156"/>
      <c r="C2" s="163"/>
      <c r="D2" s="163"/>
      <c r="E2" s="163"/>
      <c r="F2" s="163"/>
    </row>
    <row r="3" spans="1:6" ht="21.75" customHeight="1" x14ac:dyDescent="0.25">
      <c r="A3" s="165"/>
      <c r="B3" s="165"/>
    </row>
    <row r="4" spans="1:6" ht="74.25" customHeight="1" x14ac:dyDescent="0.25">
      <c r="A4" s="6" t="s">
        <v>0</v>
      </c>
      <c r="B4" s="6" t="s">
        <v>1</v>
      </c>
      <c r="C4" s="19" t="s">
        <v>4</v>
      </c>
      <c r="D4" s="19" t="s">
        <v>14</v>
      </c>
      <c r="E4" s="19" t="s">
        <v>15</v>
      </c>
      <c r="F4" s="19" t="s">
        <v>16</v>
      </c>
    </row>
    <row r="5" spans="1:6" s="18" customFormat="1" ht="25.5" customHeight="1" x14ac:dyDescent="0.25">
      <c r="A5" s="35" t="s">
        <v>449</v>
      </c>
      <c r="B5" s="35" t="s">
        <v>450</v>
      </c>
      <c r="C5" s="34">
        <v>24.5</v>
      </c>
      <c r="D5" s="48">
        <v>93.5</v>
      </c>
      <c r="E5" s="36">
        <v>48</v>
      </c>
      <c r="F5" s="36">
        <v>18</v>
      </c>
    </row>
    <row r="6" spans="1:6" s="18" customFormat="1" ht="25.5" customHeight="1" x14ac:dyDescent="0.25">
      <c r="A6" s="35" t="s">
        <v>449</v>
      </c>
      <c r="B6" s="35" t="s">
        <v>454</v>
      </c>
      <c r="C6" s="34">
        <v>10.4</v>
      </c>
      <c r="D6" s="48">
        <v>96.5</v>
      </c>
      <c r="E6" s="36">
        <v>107</v>
      </c>
      <c r="F6" s="36">
        <v>13</v>
      </c>
    </row>
    <row r="7" spans="1:6" s="121" customFormat="1" ht="25.5" customHeight="1" x14ac:dyDescent="0.25">
      <c r="A7" s="127" t="s">
        <v>575</v>
      </c>
      <c r="B7" s="127" t="s">
        <v>576</v>
      </c>
      <c r="C7" s="51">
        <v>13.8</v>
      </c>
      <c r="D7" s="124">
        <v>93.5</v>
      </c>
      <c r="E7" s="51">
        <v>231</v>
      </c>
      <c r="F7" s="51">
        <v>17</v>
      </c>
    </row>
    <row r="8" spans="1:6" s="121" customFormat="1" ht="25.5" customHeight="1" x14ac:dyDescent="0.25">
      <c r="A8" s="127" t="s">
        <v>575</v>
      </c>
      <c r="B8" s="35" t="s">
        <v>577</v>
      </c>
      <c r="C8" s="125">
        <v>17.2</v>
      </c>
      <c r="D8" s="124">
        <v>95</v>
      </c>
      <c r="E8" s="125">
        <v>55</v>
      </c>
      <c r="F8" s="125">
        <v>15</v>
      </c>
    </row>
    <row r="9" spans="1:6" s="121" customFormat="1" ht="25.5" customHeight="1" x14ac:dyDescent="0.25">
      <c r="A9" s="127" t="s">
        <v>575</v>
      </c>
      <c r="B9" s="35" t="s">
        <v>578</v>
      </c>
      <c r="C9" s="125">
        <v>18.2</v>
      </c>
      <c r="D9" s="124">
        <v>95.7</v>
      </c>
      <c r="E9" s="125">
        <v>55</v>
      </c>
      <c r="F9" s="125">
        <v>9</v>
      </c>
    </row>
    <row r="10" spans="1:6" s="121" customFormat="1" ht="25.5" customHeight="1" x14ac:dyDescent="0.25">
      <c r="A10" s="127" t="s">
        <v>575</v>
      </c>
      <c r="B10" s="35" t="s">
        <v>579</v>
      </c>
      <c r="C10" s="67">
        <v>22</v>
      </c>
      <c r="D10" s="124">
        <v>95</v>
      </c>
      <c r="E10" s="125">
        <v>56</v>
      </c>
      <c r="F10" s="125">
        <v>9</v>
      </c>
    </row>
    <row r="11" spans="1:6" s="121" customFormat="1" ht="25.5" customHeight="1" x14ac:dyDescent="0.25">
      <c r="A11" s="127" t="s">
        <v>575</v>
      </c>
      <c r="B11" s="35" t="s">
        <v>580</v>
      </c>
      <c r="C11" s="125">
        <v>30.5</v>
      </c>
      <c r="D11" s="124">
        <v>94</v>
      </c>
      <c r="E11" s="125">
        <v>18</v>
      </c>
      <c r="F11" s="125">
        <v>16</v>
      </c>
    </row>
    <row r="12" spans="1:6" s="121" customFormat="1" ht="25.5" customHeight="1" x14ac:dyDescent="0.25">
      <c r="A12" s="127" t="s">
        <v>575</v>
      </c>
      <c r="B12" s="35" t="s">
        <v>581</v>
      </c>
      <c r="C12" s="125">
        <v>13.8</v>
      </c>
      <c r="D12" s="124">
        <v>93.5</v>
      </c>
      <c r="E12" s="125">
        <v>231</v>
      </c>
      <c r="F12" s="125">
        <v>17</v>
      </c>
    </row>
    <row r="13" spans="1:6" s="121" customFormat="1" ht="25.5" customHeight="1" x14ac:dyDescent="0.25">
      <c r="A13" s="127" t="s">
        <v>575</v>
      </c>
      <c r="B13" s="35" t="s">
        <v>582</v>
      </c>
      <c r="C13" s="125">
        <v>18.2</v>
      </c>
      <c r="D13" s="124">
        <v>95.7</v>
      </c>
      <c r="E13" s="125">
        <v>55</v>
      </c>
      <c r="F13" s="125">
        <v>9</v>
      </c>
    </row>
    <row r="14" spans="1:6" s="121" customFormat="1" ht="25.5" customHeight="1" x14ac:dyDescent="0.25">
      <c r="A14" s="127" t="s">
        <v>575</v>
      </c>
      <c r="B14" s="35" t="s">
        <v>583</v>
      </c>
      <c r="C14" s="67">
        <v>22</v>
      </c>
      <c r="D14" s="124">
        <v>95</v>
      </c>
      <c r="E14" s="125">
        <v>56</v>
      </c>
      <c r="F14" s="125">
        <v>9</v>
      </c>
    </row>
    <row r="15" spans="1:6" s="121" customFormat="1" ht="25.5" customHeight="1" x14ac:dyDescent="0.25">
      <c r="A15" s="127" t="s">
        <v>575</v>
      </c>
      <c r="B15" s="35" t="s">
        <v>584</v>
      </c>
      <c r="C15" s="125">
        <v>30.5</v>
      </c>
      <c r="D15" s="124">
        <v>94</v>
      </c>
      <c r="E15" s="125">
        <v>18</v>
      </c>
      <c r="F15" s="125">
        <v>16</v>
      </c>
    </row>
    <row r="16" spans="1:6" s="121" customFormat="1" ht="25.5" customHeight="1" x14ac:dyDescent="0.25">
      <c r="A16" s="127" t="s">
        <v>575</v>
      </c>
      <c r="B16" s="35" t="s">
        <v>585</v>
      </c>
      <c r="C16" s="125">
        <v>17.2</v>
      </c>
      <c r="D16" s="124">
        <v>95</v>
      </c>
      <c r="E16" s="125">
        <v>55</v>
      </c>
      <c r="F16" s="125">
        <v>15</v>
      </c>
    </row>
    <row r="17" spans="1:6" s="121" customFormat="1" ht="25.5" customHeight="1" x14ac:dyDescent="0.25">
      <c r="A17" s="127" t="s">
        <v>575</v>
      </c>
      <c r="B17" s="35" t="s">
        <v>586</v>
      </c>
      <c r="C17" s="125">
        <v>18.2</v>
      </c>
      <c r="D17" s="124">
        <v>95.7</v>
      </c>
      <c r="E17" s="125">
        <v>55</v>
      </c>
      <c r="F17" s="125">
        <v>9</v>
      </c>
    </row>
    <row r="18" spans="1:6" s="121" customFormat="1" ht="25.5" customHeight="1" x14ac:dyDescent="0.25">
      <c r="A18" s="127" t="s">
        <v>575</v>
      </c>
      <c r="B18" s="35" t="s">
        <v>587</v>
      </c>
      <c r="C18" s="67">
        <v>22</v>
      </c>
      <c r="D18" s="124">
        <v>95</v>
      </c>
      <c r="E18" s="125">
        <v>56</v>
      </c>
      <c r="F18" s="125">
        <v>9</v>
      </c>
    </row>
    <row r="19" spans="1:6" s="121" customFormat="1" ht="25.5" customHeight="1" x14ac:dyDescent="0.25">
      <c r="A19" s="127" t="s">
        <v>575</v>
      </c>
      <c r="B19" s="35" t="s">
        <v>588</v>
      </c>
      <c r="C19" s="67">
        <v>15</v>
      </c>
      <c r="D19" s="124">
        <v>92.9</v>
      </c>
      <c r="E19" s="125">
        <v>21</v>
      </c>
      <c r="F19" s="125">
        <v>12</v>
      </c>
    </row>
    <row r="20" spans="1:6" s="18" customFormat="1" ht="25.5" customHeight="1" x14ac:dyDescent="0.25">
      <c r="A20" s="35" t="s">
        <v>140</v>
      </c>
      <c r="B20" s="35" t="s">
        <v>574</v>
      </c>
      <c r="C20" s="34">
        <v>18.3</v>
      </c>
      <c r="D20" s="48">
        <v>94</v>
      </c>
      <c r="E20" s="36">
        <v>104</v>
      </c>
      <c r="F20" s="36">
        <v>14</v>
      </c>
    </row>
    <row r="21" spans="1:6" s="95" customFormat="1" ht="25.5" customHeight="1" x14ac:dyDescent="0.25">
      <c r="A21" s="35" t="s">
        <v>189</v>
      </c>
      <c r="B21" s="35" t="s">
        <v>557</v>
      </c>
      <c r="C21" s="90">
        <v>10.5</v>
      </c>
      <c r="D21" s="48">
        <v>3.3</v>
      </c>
      <c r="E21" s="36">
        <v>231</v>
      </c>
      <c r="F21" s="36">
        <v>17</v>
      </c>
    </row>
    <row r="22" spans="1:6" s="95" customFormat="1" ht="25.5" customHeight="1" x14ac:dyDescent="0.25">
      <c r="A22" s="35" t="s">
        <v>189</v>
      </c>
      <c r="B22" s="35" t="s">
        <v>558</v>
      </c>
      <c r="C22" s="90">
        <v>10.5</v>
      </c>
      <c r="D22" s="48">
        <v>3.3</v>
      </c>
      <c r="E22" s="36">
        <v>231</v>
      </c>
      <c r="F22" s="36">
        <v>17</v>
      </c>
    </row>
    <row r="23" spans="1:6" s="95" customFormat="1" ht="25.5" customHeight="1" x14ac:dyDescent="0.25">
      <c r="A23" s="35" t="s">
        <v>189</v>
      </c>
      <c r="B23" s="35" t="s">
        <v>559</v>
      </c>
      <c r="C23" s="90">
        <v>10.5</v>
      </c>
      <c r="D23" s="48">
        <v>3.3</v>
      </c>
      <c r="E23" s="36">
        <v>231</v>
      </c>
      <c r="F23" s="36">
        <v>17</v>
      </c>
    </row>
    <row r="24" spans="1:6" s="18" customFormat="1" ht="25.5" customHeight="1" x14ac:dyDescent="0.25">
      <c r="A24" s="35" t="s">
        <v>137</v>
      </c>
      <c r="B24" s="35" t="s">
        <v>138</v>
      </c>
      <c r="C24" s="34">
        <v>16.3</v>
      </c>
      <c r="D24" s="36">
        <v>91.9</v>
      </c>
      <c r="E24" s="36">
        <v>97</v>
      </c>
      <c r="F24" s="36">
        <v>9.6</v>
      </c>
    </row>
    <row r="25" spans="1:6" s="18" customFormat="1" ht="25.5" customHeight="1" x14ac:dyDescent="0.25">
      <c r="A25" s="35" t="s">
        <v>137</v>
      </c>
      <c r="B25" s="35" t="s">
        <v>139</v>
      </c>
      <c r="C25" s="34">
        <v>11.3</v>
      </c>
      <c r="D25" s="36">
        <v>91.3</v>
      </c>
      <c r="E25" s="36">
        <v>41</v>
      </c>
      <c r="F25" s="36">
        <v>10.8</v>
      </c>
    </row>
    <row r="26" spans="1:6" s="18" customFormat="1" ht="25.5" customHeight="1" x14ac:dyDescent="0.25">
      <c r="A26" s="35" t="s">
        <v>230</v>
      </c>
      <c r="B26" s="35" t="s">
        <v>330</v>
      </c>
      <c r="C26" s="34">
        <v>15</v>
      </c>
      <c r="D26" s="36">
        <v>92.6</v>
      </c>
      <c r="E26" s="36">
        <v>44</v>
      </c>
      <c r="F26" s="36" t="str">
        <f>CLEAN(18)</f>
        <v>18</v>
      </c>
    </row>
    <row r="27" spans="1:6" s="18" customFormat="1" ht="25.5" customHeight="1" x14ac:dyDescent="0.25">
      <c r="A27" s="35" t="s">
        <v>230</v>
      </c>
      <c r="B27" s="35" t="s">
        <v>331</v>
      </c>
      <c r="C27" s="34">
        <v>20</v>
      </c>
      <c r="D27" s="36">
        <v>92.5</v>
      </c>
      <c r="E27" s="36">
        <v>46</v>
      </c>
      <c r="F27" s="36">
        <v>17</v>
      </c>
    </row>
    <row r="28" spans="1:6" s="18" customFormat="1" ht="25.5" customHeight="1" x14ac:dyDescent="0.25">
      <c r="A28" s="35" t="s">
        <v>230</v>
      </c>
      <c r="B28" s="35" t="s">
        <v>332</v>
      </c>
      <c r="C28" s="34">
        <v>24</v>
      </c>
      <c r="D28" s="36">
        <v>92.6</v>
      </c>
      <c r="E28" s="36">
        <v>48</v>
      </c>
      <c r="F28" s="36">
        <v>17</v>
      </c>
    </row>
    <row r="29" spans="1:6" s="18" customFormat="1" ht="25.5" customHeight="1" x14ac:dyDescent="0.25">
      <c r="A29" s="35" t="s">
        <v>230</v>
      </c>
      <c r="B29" s="35" t="s">
        <v>333</v>
      </c>
      <c r="C29" s="34">
        <v>15</v>
      </c>
      <c r="D29" s="36">
        <v>92.6</v>
      </c>
      <c r="E29" s="36">
        <v>44</v>
      </c>
      <c r="F29" s="36" t="str">
        <f>CLEAN(18)</f>
        <v>18</v>
      </c>
    </row>
    <row r="30" spans="1:6" s="18" customFormat="1" ht="25.5" customHeight="1" x14ac:dyDescent="0.25">
      <c r="A30" s="35" t="s">
        <v>230</v>
      </c>
      <c r="B30" s="35" t="s">
        <v>334</v>
      </c>
      <c r="C30" s="34">
        <v>20</v>
      </c>
      <c r="D30" s="36">
        <v>92.5</v>
      </c>
      <c r="E30" s="36">
        <v>46</v>
      </c>
      <c r="F30" s="36">
        <v>17</v>
      </c>
    </row>
    <row r="31" spans="1:6" s="18" customFormat="1" ht="25.5" customHeight="1" x14ac:dyDescent="0.25">
      <c r="A31" s="35" t="s">
        <v>230</v>
      </c>
      <c r="B31" s="35" t="s">
        <v>335</v>
      </c>
      <c r="C31" s="34">
        <v>24</v>
      </c>
      <c r="D31" s="36">
        <v>92.6</v>
      </c>
      <c r="E31" s="36">
        <v>48</v>
      </c>
      <c r="F31" s="36">
        <v>17</v>
      </c>
    </row>
    <row r="32" spans="1:6" s="18" customFormat="1" ht="25.5" customHeight="1" x14ac:dyDescent="0.25">
      <c r="A32" s="35" t="s">
        <v>428</v>
      </c>
      <c r="B32" s="35" t="s">
        <v>429</v>
      </c>
      <c r="C32" s="34">
        <v>17</v>
      </c>
      <c r="D32" s="36">
        <v>91.9</v>
      </c>
      <c r="E32" s="36">
        <v>64</v>
      </c>
      <c r="F32" s="36">
        <v>9</v>
      </c>
    </row>
    <row r="33" spans="1:6" s="18" customFormat="1" ht="25.5" customHeight="1" x14ac:dyDescent="0.25">
      <c r="A33" s="35" t="s">
        <v>428</v>
      </c>
      <c r="B33" s="35" t="s">
        <v>468</v>
      </c>
      <c r="C33" s="34">
        <v>20.2</v>
      </c>
      <c r="D33" s="36">
        <v>93.9</v>
      </c>
      <c r="E33" s="36">
        <v>85</v>
      </c>
      <c r="F33" s="36">
        <v>13.4</v>
      </c>
    </row>
    <row r="34" spans="1:6" s="18" customFormat="1" ht="25.5" customHeight="1" x14ac:dyDescent="0.25">
      <c r="A34" s="35" t="s">
        <v>428</v>
      </c>
      <c r="B34" s="35" t="s">
        <v>473</v>
      </c>
      <c r="C34" s="80">
        <v>14.8</v>
      </c>
      <c r="D34" s="81">
        <v>92.9</v>
      </c>
      <c r="E34" s="80">
        <v>83</v>
      </c>
      <c r="F34" s="80">
        <v>14</v>
      </c>
    </row>
    <row r="35" spans="1:6" s="121" customFormat="1" ht="25.5" customHeight="1" x14ac:dyDescent="0.25">
      <c r="A35" s="35" t="s">
        <v>428</v>
      </c>
      <c r="B35" s="35" t="s">
        <v>612</v>
      </c>
      <c r="C35" s="80">
        <v>14.3</v>
      </c>
      <c r="D35" s="81">
        <v>92</v>
      </c>
      <c r="E35" s="80">
        <v>128</v>
      </c>
      <c r="F35" s="80">
        <v>14</v>
      </c>
    </row>
    <row r="36" spans="1:6" s="18" customFormat="1" ht="25.5" customHeight="1" x14ac:dyDescent="0.25">
      <c r="A36" s="35" t="s">
        <v>446</v>
      </c>
      <c r="B36" s="35" t="s">
        <v>447</v>
      </c>
      <c r="C36" s="34">
        <v>9.3000000000000007</v>
      </c>
      <c r="D36" s="36">
        <v>92</v>
      </c>
      <c r="E36" s="36">
        <v>19</v>
      </c>
      <c r="F36" s="36">
        <v>5</v>
      </c>
    </row>
    <row r="37" spans="1:6" s="18" customFormat="1" ht="25.5" customHeight="1" x14ac:dyDescent="0.25">
      <c r="A37" s="35" t="s">
        <v>446</v>
      </c>
      <c r="B37" s="35" t="s">
        <v>448</v>
      </c>
      <c r="C37" s="34">
        <v>9.5</v>
      </c>
      <c r="D37" s="36">
        <v>92</v>
      </c>
      <c r="E37" s="36">
        <v>82</v>
      </c>
      <c r="F37" s="36">
        <v>4</v>
      </c>
    </row>
  </sheetData>
  <autoFilter ref="A4:F4" xr:uid="{00000000-0009-0000-0000-000005000000}">
    <sortState ref="A5:F37">
      <sortCondition ref="A4"/>
    </sortState>
  </autoFilter>
  <mergeCells count="2">
    <mergeCell ref="A3:B3"/>
    <mergeCell ref="A2:F2"/>
  </mergeCells>
  <pageMargins left="0.70866141732283472" right="0.70866141732283472" top="0.74803149606299213" bottom="0.7480314960629921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5</vt:i4>
      </vt:variant>
    </vt:vector>
  </HeadingPairs>
  <TitlesOfParts>
    <vt:vector size="11" baseType="lpstr">
      <vt:lpstr>UVOD</vt:lpstr>
      <vt:lpstr>POLENA</vt:lpstr>
      <vt:lpstr>PELETI</vt:lpstr>
      <vt:lpstr>SEKANCI</vt:lpstr>
      <vt:lpstr>KOMBINIRANI</vt:lpstr>
      <vt:lpstr>KAMINI</vt:lpstr>
      <vt:lpstr>KAMINI!Tiskanje_naslovov</vt:lpstr>
      <vt:lpstr>KOMBINIRANI!Tiskanje_naslovov</vt:lpstr>
      <vt:lpstr>PELETI!Tiskanje_naslovov</vt:lpstr>
      <vt:lpstr>POLENA!Tiskanje_naslovov</vt:lpstr>
      <vt:lpstr>SEKANCI!Tiskanje_naslovov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Jagoda Martina Lenčič</dc:creator>
  <cp:lastModifiedBy>Primož Krapež</cp:lastModifiedBy>
  <cp:lastPrinted>2024-09-14T06:07:37Z</cp:lastPrinted>
  <dcterms:created xsi:type="dcterms:W3CDTF">2021-08-25T10:05:44Z</dcterms:created>
  <dcterms:modified xsi:type="dcterms:W3CDTF">2026-06-22T12:33:37Z</dcterms:modified>
</cp:coreProperties>
</file>